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140" windowHeight="5580" tabRatio="833"/>
  </bookViews>
  <sheets>
    <sheet name="TAT Final" sheetId="28" r:id="rId1"/>
    <sheet name="U11 Final" sheetId="29" r:id="rId2"/>
    <sheet name="2 Mile Final" sheetId="31" r:id="rId3"/>
    <sheet name="3 Mile Final" sheetId="33" r:id="rId4"/>
    <sheet name="6 Mile Final" sheetId="34" r:id="rId5"/>
    <sheet name="Summary" sheetId="35" r:id="rId6"/>
  </sheets>
  <definedNames>
    <definedName name="DETAILS">#REF!</definedName>
    <definedName name="_xlnm.Print_Area" localSheetId="2">'2 Mile Final'!$C$2:$J$38</definedName>
    <definedName name="_xlnm.Print_Area" localSheetId="0">'TAT Final'!$C$2:$J$76</definedName>
    <definedName name="RACE1">#REF!</definedName>
    <definedName name="RACE2">#REF!</definedName>
    <definedName name="RACE3">#REF!</definedName>
    <definedName name="RACE4">#REF!</definedName>
    <definedName name="RACE5">#REF!</definedName>
    <definedName name="RACE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7" i="35" l="1"/>
  <c r="C58" i="35"/>
  <c r="C35" i="35"/>
  <c r="C19" i="35"/>
  <c r="C7" i="35"/>
  <c r="D116" i="35" l="1"/>
  <c r="E116" i="35"/>
  <c r="D117" i="35"/>
  <c r="E117" i="35"/>
  <c r="E115" i="35"/>
  <c r="D115" i="35"/>
  <c r="D111" i="35"/>
  <c r="E111" i="35"/>
  <c r="D112" i="35"/>
  <c r="E112" i="35"/>
  <c r="E110" i="35"/>
  <c r="D110" i="35"/>
  <c r="D106" i="35"/>
  <c r="E106" i="35"/>
  <c r="D107" i="35"/>
  <c r="E107" i="35"/>
  <c r="E105" i="35"/>
  <c r="D105" i="35"/>
  <c r="D101" i="35"/>
  <c r="E101" i="35"/>
  <c r="D102" i="35"/>
  <c r="E102" i="35"/>
  <c r="E100" i="35"/>
  <c r="D100" i="35"/>
  <c r="D94" i="35"/>
  <c r="E94" i="35"/>
  <c r="D95" i="35"/>
  <c r="E95" i="35"/>
  <c r="E93" i="35"/>
  <c r="D93" i="35"/>
  <c r="D89" i="35"/>
  <c r="E89" i="35"/>
  <c r="D90" i="35"/>
  <c r="E90" i="35"/>
  <c r="E88" i="35"/>
  <c r="D88" i="35"/>
  <c r="D84" i="35"/>
  <c r="E84" i="35"/>
  <c r="D85" i="35"/>
  <c r="E85" i="35"/>
  <c r="E83" i="35"/>
  <c r="D83" i="35"/>
  <c r="D79" i="35"/>
  <c r="E79" i="35"/>
  <c r="D80" i="35"/>
  <c r="E80" i="35"/>
  <c r="E78" i="35"/>
  <c r="D78" i="35"/>
  <c r="D53" i="35"/>
  <c r="E53" i="35"/>
  <c r="D54" i="35"/>
  <c r="E54" i="35"/>
  <c r="E52" i="35"/>
  <c r="D52" i="35"/>
  <c r="D39" i="35"/>
  <c r="E39" i="35"/>
  <c r="D40" i="35"/>
  <c r="E40" i="35"/>
  <c r="E38" i="35"/>
  <c r="D38" i="35"/>
  <c r="J2" i="33"/>
  <c r="J2" i="34"/>
  <c r="J103" i="34"/>
  <c r="J80" i="34"/>
  <c r="C106" i="34"/>
  <c r="C107" i="34" s="1"/>
  <c r="C108" i="34" s="1"/>
  <c r="C109" i="34" s="1"/>
  <c r="C110" i="34" s="1"/>
  <c r="C111" i="34" s="1"/>
  <c r="C112" i="34" s="1"/>
  <c r="C113" i="34" s="1"/>
  <c r="C114" i="34" s="1"/>
  <c r="C115" i="34" s="1"/>
  <c r="C116" i="34" s="1"/>
  <c r="C117" i="34" s="1"/>
  <c r="C118" i="34" s="1"/>
  <c r="C119" i="34" s="1"/>
  <c r="C120" i="34" s="1"/>
  <c r="C121" i="34" s="1"/>
  <c r="C122" i="34" s="1"/>
  <c r="C123" i="34" s="1"/>
  <c r="C124" i="34" s="1"/>
  <c r="C83" i="34"/>
  <c r="C84" i="34" s="1"/>
  <c r="C85" i="34" s="1"/>
  <c r="C86" i="34" s="1"/>
  <c r="C87" i="34" s="1"/>
  <c r="C88" i="34" s="1"/>
  <c r="C89" i="34" s="1"/>
  <c r="C90" i="34" s="1"/>
  <c r="C91" i="34" s="1"/>
  <c r="C92" i="34" s="1"/>
  <c r="C93" i="34" s="1"/>
  <c r="C94" i="34" s="1"/>
  <c r="C95" i="34" s="1"/>
  <c r="C96" i="34" s="1"/>
  <c r="C97" i="34" s="1"/>
  <c r="C98" i="34" s="1"/>
  <c r="C99" i="34" s="1"/>
  <c r="C100" i="34" s="1"/>
  <c r="C101" i="34" s="1"/>
  <c r="C2" i="34"/>
  <c r="J2" i="31"/>
  <c r="C70" i="31"/>
  <c r="C71" i="31" s="1"/>
  <c r="C72" i="31" s="1"/>
  <c r="C73" i="31" s="1"/>
  <c r="C74" i="31" s="1"/>
  <c r="C75" i="31" s="1"/>
  <c r="C76" i="31" s="1"/>
  <c r="C77" i="31" s="1"/>
  <c r="C78" i="31" s="1"/>
  <c r="C79" i="31" s="1"/>
  <c r="C80" i="31" s="1"/>
  <c r="C81" i="31" s="1"/>
  <c r="C82" i="31" s="1"/>
  <c r="C83" i="31" s="1"/>
  <c r="C84" i="31" s="1"/>
  <c r="C85" i="31" s="1"/>
  <c r="C86" i="31" s="1"/>
  <c r="C87" i="31" s="1"/>
  <c r="C88" i="31" s="1"/>
  <c r="C89" i="31" s="1"/>
  <c r="C90" i="31" s="1"/>
  <c r="C91" i="31" s="1"/>
  <c r="C92" i="31" s="1"/>
  <c r="C93" i="31" s="1"/>
  <c r="J67" i="31"/>
  <c r="C42" i="3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J39" i="31"/>
  <c r="J111" i="33"/>
  <c r="J134" i="33"/>
  <c r="C137" i="33"/>
  <c r="C138" i="33" s="1"/>
  <c r="C139" i="33" s="1"/>
  <c r="C140" i="33" s="1"/>
  <c r="C141" i="33" s="1"/>
  <c r="C142" i="33" s="1"/>
  <c r="C143" i="33" s="1"/>
  <c r="C144" i="33" s="1"/>
  <c r="C145" i="33" s="1"/>
  <c r="C146" i="33" s="1"/>
  <c r="C147" i="33" s="1"/>
  <c r="C148" i="33" s="1"/>
  <c r="C149" i="33" s="1"/>
  <c r="C150" i="33" s="1"/>
  <c r="C151" i="33" s="1"/>
  <c r="C152" i="33" s="1"/>
  <c r="C153" i="33" s="1"/>
  <c r="C154" i="33" s="1"/>
  <c r="C155" i="33" s="1"/>
  <c r="J83" i="33"/>
  <c r="J57" i="34" l="1"/>
  <c r="J11" i="34"/>
  <c r="J55" i="33"/>
  <c r="J42" i="33"/>
  <c r="J29" i="33"/>
  <c r="J11" i="33"/>
  <c r="J11" i="31"/>
  <c r="J39" i="29"/>
  <c r="J11" i="29"/>
  <c r="J45" i="28"/>
  <c r="J11" i="28"/>
  <c r="C3" i="35"/>
  <c r="C2" i="35"/>
  <c r="J2" i="28"/>
  <c r="J2" i="29"/>
  <c r="D74" i="35"/>
  <c r="E74" i="35"/>
  <c r="D75" i="35"/>
  <c r="E75" i="35"/>
  <c r="E73" i="35"/>
  <c r="D73" i="35"/>
  <c r="D69" i="35"/>
  <c r="E69" i="35"/>
  <c r="D70" i="35"/>
  <c r="E70" i="35"/>
  <c r="E63" i="35"/>
  <c r="E62" i="35"/>
  <c r="E61" i="35"/>
  <c r="E68" i="35"/>
  <c r="D68" i="35"/>
  <c r="D62" i="35"/>
  <c r="D63" i="35"/>
  <c r="D61" i="35"/>
  <c r="D46" i="35"/>
  <c r="E46" i="35"/>
  <c r="D47" i="35"/>
  <c r="E47" i="35"/>
  <c r="E45" i="35"/>
  <c r="D45" i="35"/>
  <c r="D23" i="35"/>
  <c r="E23" i="35"/>
  <c r="D24" i="35"/>
  <c r="E24" i="35"/>
  <c r="E22" i="35"/>
  <c r="D22" i="35"/>
  <c r="D16" i="35"/>
  <c r="E16" i="35"/>
  <c r="D17" i="35"/>
  <c r="E17" i="35"/>
  <c r="E15" i="35"/>
  <c r="D15" i="35"/>
  <c r="D30" i="35"/>
  <c r="E30" i="35"/>
  <c r="D31" i="35"/>
  <c r="E31" i="35"/>
  <c r="E29" i="35"/>
  <c r="D29" i="35"/>
  <c r="D11" i="35"/>
  <c r="E11" i="35"/>
  <c r="D12" i="35"/>
  <c r="E12" i="35"/>
  <c r="E10" i="35"/>
  <c r="D10" i="35"/>
  <c r="C4" i="35" l="1"/>
  <c r="C14" i="34" l="1"/>
  <c r="C15" i="34" s="1"/>
  <c r="C16" i="34" s="1"/>
  <c r="C17" i="34" s="1"/>
  <c r="C18" i="34" s="1"/>
  <c r="C19" i="34" s="1"/>
  <c r="C20" i="34" s="1"/>
  <c r="C21" i="34" s="1"/>
  <c r="C22" i="34" s="1"/>
  <c r="C23" i="34" s="1"/>
  <c r="C24" i="34" s="1"/>
  <c r="C25" i="34" s="1"/>
  <c r="C26" i="34" s="1"/>
  <c r="C27" i="34" s="1"/>
  <c r="C28" i="34" s="1"/>
  <c r="C29" i="34" s="1"/>
  <c r="C30" i="34" s="1"/>
  <c r="C31" i="34" s="1"/>
  <c r="C32" i="34" s="1"/>
  <c r="C33" i="34" s="1"/>
  <c r="C34" i="34" s="1"/>
  <c r="C35" i="34" s="1"/>
  <c r="C36" i="34" s="1"/>
  <c r="C37" i="34" s="1"/>
  <c r="C38" i="34" s="1"/>
  <c r="C39" i="34" s="1"/>
  <c r="C40" i="34" s="1"/>
  <c r="C41" i="34" s="1"/>
  <c r="C42" i="34" s="1"/>
  <c r="C43" i="34" s="1"/>
  <c r="C44" i="34" s="1"/>
  <c r="C45" i="34" s="1"/>
  <c r="C46" i="34" s="1"/>
  <c r="C47" i="34" s="1"/>
  <c r="C48" i="34" s="1"/>
  <c r="C49" i="34" s="1"/>
  <c r="C50" i="34" s="1"/>
  <c r="C51" i="34" s="1"/>
  <c r="C52" i="34" s="1"/>
  <c r="C53" i="34" s="1"/>
  <c r="C54" i="34" s="1"/>
  <c r="C55" i="34" s="1"/>
  <c r="C3" i="34"/>
  <c r="C3" i="33"/>
  <c r="C2" i="33"/>
  <c r="C3" i="31"/>
  <c r="C2" i="31"/>
  <c r="C3" i="29"/>
  <c r="C2" i="29"/>
  <c r="C60" i="34"/>
  <c r="C61" i="34" s="1"/>
  <c r="C62" i="34" s="1"/>
  <c r="C63" i="34" s="1"/>
  <c r="C64" i="34" s="1"/>
  <c r="C65" i="34" s="1"/>
  <c r="C66" i="34" s="1"/>
  <c r="C67" i="34" s="1"/>
  <c r="C68" i="34" s="1"/>
  <c r="C69" i="34" s="1"/>
  <c r="C70" i="34" s="1"/>
  <c r="C71" i="34" s="1"/>
  <c r="C72" i="34" s="1"/>
  <c r="C73" i="34" s="1"/>
  <c r="C74" i="34" s="1"/>
  <c r="C75" i="34" s="1"/>
  <c r="C76" i="34" s="1"/>
  <c r="C77" i="34" s="1"/>
  <c r="C78" i="34" s="1"/>
  <c r="C114" i="33"/>
  <c r="C115" i="33" s="1"/>
  <c r="C116" i="33" s="1"/>
  <c r="C117" i="33" s="1"/>
  <c r="C118" i="33" s="1"/>
  <c r="C119" i="33" s="1"/>
  <c r="C120" i="33" s="1"/>
  <c r="C121" i="33" s="1"/>
  <c r="C122" i="33" s="1"/>
  <c r="C123" i="33" s="1"/>
  <c r="C124" i="33" s="1"/>
  <c r="C125" i="33" s="1"/>
  <c r="C126" i="33" s="1"/>
  <c r="C127" i="33" s="1"/>
  <c r="C128" i="33" s="1"/>
  <c r="C129" i="33" s="1"/>
  <c r="C130" i="33" s="1"/>
  <c r="C131" i="33" s="1"/>
  <c r="C132" i="33" s="1"/>
  <c r="C58" i="33"/>
  <c r="C59" i="33" s="1"/>
  <c r="C60" i="33" s="1"/>
  <c r="C61" i="33" s="1"/>
  <c r="C62" i="33" s="1"/>
  <c r="C63" i="33" s="1"/>
  <c r="C64" i="33" s="1"/>
  <c r="C65" i="33" s="1"/>
  <c r="C66" i="33" s="1"/>
  <c r="C67" i="33" s="1"/>
  <c r="C68" i="33" s="1"/>
  <c r="C69" i="33" s="1"/>
  <c r="C70" i="33" s="1"/>
  <c r="C71" i="33" s="1"/>
  <c r="C72" i="33" s="1"/>
  <c r="C73" i="33" s="1"/>
  <c r="C74" i="33" s="1"/>
  <c r="C75" i="33" s="1"/>
  <c r="C76" i="33" s="1"/>
  <c r="C77" i="33" s="1"/>
  <c r="C78" i="33" s="1"/>
  <c r="C79" i="33" s="1"/>
  <c r="C80" i="33" s="1"/>
  <c r="C81" i="33" s="1"/>
  <c r="C45" i="33"/>
  <c r="C46" i="33" s="1"/>
  <c r="C47" i="33" s="1"/>
  <c r="C48" i="33" s="1"/>
  <c r="C49" i="33" s="1"/>
  <c r="C50" i="33" s="1"/>
  <c r="C51" i="33" s="1"/>
  <c r="C52" i="33" s="1"/>
  <c r="C53" i="33" s="1"/>
  <c r="C32" i="33"/>
  <c r="C33" i="33" s="1"/>
  <c r="C34" i="33" s="1"/>
  <c r="C35" i="33" s="1"/>
  <c r="C36" i="33" s="1"/>
  <c r="C37" i="33" s="1"/>
  <c r="C14" i="33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C25" i="33" s="1"/>
  <c r="C26" i="33" s="1"/>
  <c r="C27" i="33" s="1"/>
  <c r="C14" i="3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42" i="29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14" i="29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G65" i="28" l="1"/>
  <c r="H65" i="28"/>
  <c r="I65" i="28"/>
  <c r="J65" i="28"/>
  <c r="G66" i="28"/>
  <c r="H66" i="28"/>
  <c r="I66" i="28"/>
  <c r="J66" i="28"/>
  <c r="G67" i="28"/>
  <c r="H67" i="28"/>
  <c r="I67" i="28"/>
  <c r="J67" i="28"/>
  <c r="G68" i="28"/>
  <c r="H68" i="28"/>
  <c r="I68" i="28"/>
  <c r="J68" i="28"/>
  <c r="G69" i="28"/>
  <c r="H69" i="28"/>
  <c r="I69" i="28"/>
  <c r="J69" i="28"/>
  <c r="G70" i="28"/>
  <c r="H70" i="28"/>
  <c r="I70" i="28"/>
  <c r="J70" i="28"/>
  <c r="G71" i="28"/>
  <c r="H71" i="28"/>
  <c r="I71" i="28"/>
  <c r="J71" i="28"/>
  <c r="G72" i="28"/>
  <c r="H72" i="28"/>
  <c r="I72" i="28"/>
  <c r="J72" i="28"/>
  <c r="G73" i="28"/>
  <c r="H73" i="28"/>
  <c r="I73" i="28"/>
  <c r="J73" i="28"/>
  <c r="G74" i="28"/>
  <c r="H74" i="28"/>
  <c r="I74" i="28"/>
  <c r="J74" i="28"/>
  <c r="G75" i="28"/>
  <c r="H75" i="28"/>
  <c r="I75" i="28"/>
  <c r="J75" i="28"/>
  <c r="G76" i="28"/>
  <c r="H76" i="28"/>
  <c r="I76" i="28"/>
  <c r="J76" i="28"/>
  <c r="G31" i="28"/>
  <c r="H31" i="28"/>
  <c r="I31" i="28"/>
  <c r="J31" i="28"/>
  <c r="G32" i="28"/>
  <c r="H32" i="28"/>
  <c r="I32" i="28"/>
  <c r="J32" i="28"/>
  <c r="G33" i="28"/>
  <c r="H33" i="28"/>
  <c r="I33" i="28"/>
  <c r="J33" i="28"/>
  <c r="G34" i="28"/>
  <c r="H34" i="28"/>
  <c r="I34" i="28"/>
  <c r="J34" i="28"/>
  <c r="G35" i="28"/>
  <c r="H35" i="28"/>
  <c r="I35" i="28"/>
  <c r="J35" i="28"/>
  <c r="G36" i="28"/>
  <c r="H36" i="28"/>
  <c r="I36" i="28"/>
  <c r="J36" i="28"/>
  <c r="G37" i="28"/>
  <c r="H37" i="28"/>
  <c r="I37" i="28"/>
  <c r="J37" i="28"/>
  <c r="G38" i="28"/>
  <c r="H38" i="28"/>
  <c r="I38" i="28"/>
  <c r="J38" i="28"/>
  <c r="G39" i="28"/>
  <c r="H39" i="28"/>
  <c r="I39" i="28"/>
  <c r="J39" i="28"/>
  <c r="G40" i="28"/>
  <c r="H40" i="28"/>
  <c r="I40" i="28"/>
  <c r="J40" i="28"/>
  <c r="G41" i="28"/>
  <c r="H41" i="28"/>
  <c r="I41" i="28"/>
  <c r="J41" i="28"/>
  <c r="G42" i="28"/>
  <c r="H42" i="28"/>
  <c r="I42" i="28"/>
  <c r="J42" i="28"/>
</calcChain>
</file>

<file path=xl/sharedStrings.xml><?xml version="1.0" encoding="utf-8"?>
<sst xmlns="http://schemas.openxmlformats.org/spreadsheetml/2006/main" count="1279" uniqueCount="761">
  <si>
    <t>Club</t>
  </si>
  <si>
    <t>Category</t>
  </si>
  <si>
    <t>Time</t>
  </si>
  <si>
    <t>M TAT</t>
  </si>
  <si>
    <t>F TAT</t>
  </si>
  <si>
    <t>M U11</t>
  </si>
  <si>
    <t>F U11</t>
  </si>
  <si>
    <t>M U13</t>
  </si>
  <si>
    <t>F U13</t>
  </si>
  <si>
    <t>M U15</t>
  </si>
  <si>
    <t>F U15</t>
  </si>
  <si>
    <t>M U17</t>
  </si>
  <si>
    <t>F U17</t>
  </si>
  <si>
    <t>Forename</t>
  </si>
  <si>
    <t>Surname</t>
  </si>
  <si>
    <t>3M</t>
  </si>
  <si>
    <t>6M</t>
  </si>
  <si>
    <t>6F</t>
  </si>
  <si>
    <t>3F</t>
  </si>
  <si>
    <t>3FV</t>
  </si>
  <si>
    <t>6FV</t>
  </si>
  <si>
    <t>6MV</t>
  </si>
  <si>
    <t>6MSV</t>
  </si>
  <si>
    <t>3MV</t>
  </si>
  <si>
    <t>3MSV</t>
  </si>
  <si>
    <t>3FSV</t>
  </si>
  <si>
    <t>6FSV</t>
  </si>
  <si>
    <t>McIntosh</t>
  </si>
  <si>
    <t>Unattached</t>
  </si>
  <si>
    <t>3M O/60</t>
  </si>
  <si>
    <t>3F O/60</t>
  </si>
  <si>
    <t>6M O/60</t>
  </si>
  <si>
    <t>6F O/60</t>
  </si>
  <si>
    <t>Bert</t>
  </si>
  <si>
    <t>Total No. Runners:</t>
  </si>
  <si>
    <t>&lt;1 MILE - TRY A TRAIL</t>
  </si>
  <si>
    <t>Finishing 
Position</t>
  </si>
  <si>
    <t>hh:mm:ss</t>
  </si>
  <si>
    <t>BOYS</t>
  </si>
  <si>
    <t>GIRLS</t>
  </si>
  <si>
    <t>Time in Text</t>
  </si>
  <si>
    <t>Winter X Country Series 2018</t>
  </si>
  <si>
    <t>Knockburn - 4th November 2018</t>
  </si>
  <si>
    <t>Bib No.</t>
  </si>
  <si>
    <t>1 MILE - U/11 BOYS / GIRLS</t>
  </si>
  <si>
    <t>U/11 BOYS</t>
  </si>
  <si>
    <t>U/11 GIRLS</t>
  </si>
  <si>
    <t>2 MILES - U/13 BOYS, U13 GIRLS, U15 GIRLS</t>
  </si>
  <si>
    <t>U/13 BOYS</t>
  </si>
  <si>
    <t>U/13 GIRLS</t>
  </si>
  <si>
    <t>U/15 GIRLS</t>
  </si>
  <si>
    <t>3 MILES - U15 BOYS, U17 MEN / WOMEN, SENIOR / VETS MEN / WOMEN</t>
  </si>
  <si>
    <t>U/15 BOYS</t>
  </si>
  <si>
    <t>U/17 MEN</t>
  </si>
  <si>
    <t>U/17 WOMEN</t>
  </si>
  <si>
    <t>6 MILES - SENIOR / VETERAN MEN, SENIOR / VETERAN WOMEN</t>
  </si>
  <si>
    <t>TAT Girls</t>
  </si>
  <si>
    <t>TAT Boys</t>
  </si>
  <si>
    <t>Notes</t>
  </si>
  <si>
    <t xml:space="preserve">1st </t>
  </si>
  <si>
    <t>2nd</t>
  </si>
  <si>
    <t xml:space="preserve">3rd </t>
  </si>
  <si>
    <t>U-11 Girls</t>
  </si>
  <si>
    <t xml:space="preserve">1st  </t>
  </si>
  <si>
    <t xml:space="preserve">2nd </t>
  </si>
  <si>
    <t>3rd</t>
  </si>
  <si>
    <t>U-11 Girls Team</t>
  </si>
  <si>
    <t>U-11 Boys</t>
  </si>
  <si>
    <t>U-11 Boys Team</t>
  </si>
  <si>
    <t>U-13 Girls</t>
  </si>
  <si>
    <t>U-13 Girls Team</t>
  </si>
  <si>
    <t>U-13 Boys</t>
  </si>
  <si>
    <t>U-13 Boys Team</t>
  </si>
  <si>
    <t>U-15 Girls</t>
  </si>
  <si>
    <t xml:space="preserve">U-15 Girls Team </t>
  </si>
  <si>
    <t>U-15 Boys</t>
  </si>
  <si>
    <t>U-15 Boys Team</t>
  </si>
  <si>
    <t>1st</t>
  </si>
  <si>
    <t>U-17 Men</t>
  </si>
  <si>
    <t>Senior Women</t>
  </si>
  <si>
    <t>3 Mile Senior Men</t>
  </si>
  <si>
    <t>3 Mile Vet Men</t>
  </si>
  <si>
    <t>6 Mile Senior Women</t>
  </si>
  <si>
    <t>?</t>
  </si>
  <si>
    <t>6 Mile Vet Women</t>
  </si>
  <si>
    <t>6 Mile Senior Men</t>
  </si>
  <si>
    <t>6 Mile Vet Men</t>
  </si>
  <si>
    <t>Harry</t>
  </si>
  <si>
    <t>Sim</t>
  </si>
  <si>
    <t>Banchory Academy</t>
  </si>
  <si>
    <t>Maia</t>
  </si>
  <si>
    <t>Cowie</t>
  </si>
  <si>
    <t>BSAC</t>
  </si>
  <si>
    <t>Skye</t>
  </si>
  <si>
    <t>Jones</t>
  </si>
  <si>
    <t>Crathie School</t>
  </si>
  <si>
    <t>Marley</t>
  </si>
  <si>
    <t>Thane</t>
  </si>
  <si>
    <t>Emily</t>
  </si>
  <si>
    <t>Gunn</t>
  </si>
  <si>
    <t>Sophie</t>
  </si>
  <si>
    <t>MacLeod</t>
  </si>
  <si>
    <t>Hill of Bancory</t>
  </si>
  <si>
    <t>Abigail</t>
  </si>
  <si>
    <t>Howell</t>
  </si>
  <si>
    <t>Willow</t>
  </si>
  <si>
    <t>Auld</t>
  </si>
  <si>
    <t>Rosanna</t>
  </si>
  <si>
    <t>Scott</t>
  </si>
  <si>
    <t>Milltimber</t>
  </si>
  <si>
    <t>McLean</t>
  </si>
  <si>
    <t>Eilidh</t>
  </si>
  <si>
    <t>Dempsey</t>
  </si>
  <si>
    <t>AAAC</t>
  </si>
  <si>
    <t>Laura</t>
  </si>
  <si>
    <t>Wade</t>
  </si>
  <si>
    <t>Linda</t>
  </si>
  <si>
    <t>Silcocks</t>
  </si>
  <si>
    <t>Neve</t>
  </si>
  <si>
    <t>Fernie</t>
  </si>
  <si>
    <t>Kirsten</t>
  </si>
  <si>
    <t>Small</t>
  </si>
  <si>
    <t>Ellon AAC</t>
  </si>
  <si>
    <t>Cluan</t>
  </si>
  <si>
    <t>Mardall</t>
  </si>
  <si>
    <t>Aboyne Academy</t>
  </si>
  <si>
    <t>Liam</t>
  </si>
  <si>
    <t>Proctor</t>
  </si>
  <si>
    <t>Metro Aberdeen</t>
  </si>
  <si>
    <t>Nicola</t>
  </si>
  <si>
    <t>McDonald</t>
  </si>
  <si>
    <t>Louise</t>
  </si>
  <si>
    <t>Kelly</t>
  </si>
  <si>
    <t>Stonehaven</t>
  </si>
  <si>
    <t>Lina</t>
  </si>
  <si>
    <t>Payne</t>
  </si>
  <si>
    <t>Deeside Runners</t>
  </si>
  <si>
    <t>Victoria</t>
  </si>
  <si>
    <t>Brown</t>
  </si>
  <si>
    <t>Maddie</t>
  </si>
  <si>
    <t>Muir</t>
  </si>
  <si>
    <t>Mill O' Forest Stonehaven</t>
  </si>
  <si>
    <t>Tom</t>
  </si>
  <si>
    <t>Benton</t>
  </si>
  <si>
    <t>Alasdair</t>
  </si>
  <si>
    <t>Nunn</t>
  </si>
  <si>
    <t>Aberdeen</t>
  </si>
  <si>
    <t>Kirsty</t>
  </si>
  <si>
    <t>Oldham</t>
  </si>
  <si>
    <t>Zara</t>
  </si>
  <si>
    <t>Banchory Primary</t>
  </si>
  <si>
    <t>Jessica</t>
  </si>
  <si>
    <t>Poppy</t>
  </si>
  <si>
    <t>Lucy</t>
  </si>
  <si>
    <t>Primrose</t>
  </si>
  <si>
    <t>Beaton</t>
  </si>
  <si>
    <t>Grace</t>
  </si>
  <si>
    <t>Stephenson</t>
  </si>
  <si>
    <t>Emma</t>
  </si>
  <si>
    <t>Melville</t>
  </si>
  <si>
    <t>Olivia</t>
  </si>
  <si>
    <t>Baxter</t>
  </si>
  <si>
    <t>Kellands</t>
  </si>
  <si>
    <t>Ula</t>
  </si>
  <si>
    <t>Crawford</t>
  </si>
  <si>
    <t>Kane</t>
  </si>
  <si>
    <t>Noble</t>
  </si>
  <si>
    <t>Kieran</t>
  </si>
  <si>
    <t>Downie</t>
  </si>
  <si>
    <t>Callum</t>
  </si>
  <si>
    <t>Lechatellier</t>
  </si>
  <si>
    <t>Eve</t>
  </si>
  <si>
    <t>Learmonth</t>
  </si>
  <si>
    <t>Kate</t>
  </si>
  <si>
    <t>Hare</t>
  </si>
  <si>
    <t>Arabella</t>
  </si>
  <si>
    <t>Blackburn</t>
  </si>
  <si>
    <t>Lathallan</t>
  </si>
  <si>
    <t>Sasha</t>
  </si>
  <si>
    <t>Harnden</t>
  </si>
  <si>
    <t>Drumoak</t>
  </si>
  <si>
    <t>Elizabeth</t>
  </si>
  <si>
    <t>Cook</t>
  </si>
  <si>
    <t>Gregor</t>
  </si>
  <si>
    <t>Johnston</t>
  </si>
  <si>
    <t>Jamie</t>
  </si>
  <si>
    <t>Knowles</t>
  </si>
  <si>
    <t>Matthew</t>
  </si>
  <si>
    <t>Mair</t>
  </si>
  <si>
    <t>Sofia</t>
  </si>
  <si>
    <t>Carter</t>
  </si>
  <si>
    <t>South Esk Primary</t>
  </si>
  <si>
    <t>Cameron</t>
  </si>
  <si>
    <t>Wynn</t>
  </si>
  <si>
    <t>Graeme</t>
  </si>
  <si>
    <t>Samuel</t>
  </si>
  <si>
    <t>Sam</t>
  </si>
  <si>
    <t>Fearne</t>
  </si>
  <si>
    <t>Roberts</t>
  </si>
  <si>
    <t>Frankie</t>
  </si>
  <si>
    <t>Scaife</t>
  </si>
  <si>
    <t>Gillian</t>
  </si>
  <si>
    <t>Ross</t>
  </si>
  <si>
    <t>Dawson</t>
  </si>
  <si>
    <t>Freyja</t>
  </si>
  <si>
    <t>Wishart</t>
  </si>
  <si>
    <t>Montrose</t>
  </si>
  <si>
    <t>Charlotte</t>
  </si>
  <si>
    <t>Milne</t>
  </si>
  <si>
    <t>Niamh</t>
  </si>
  <si>
    <t>Donohoe</t>
  </si>
  <si>
    <t>John</t>
  </si>
  <si>
    <t>Noah</t>
  </si>
  <si>
    <t>Yuda</t>
  </si>
  <si>
    <t>McCormack</t>
  </si>
  <si>
    <t>Andy</t>
  </si>
  <si>
    <t>Redman</t>
  </si>
  <si>
    <t>Alix</t>
  </si>
  <si>
    <t>Findlay</t>
  </si>
  <si>
    <t>Peterhead</t>
  </si>
  <si>
    <t>Thirkell</t>
  </si>
  <si>
    <t>Cara</t>
  </si>
  <si>
    <t>0449</t>
  </si>
  <si>
    <t>0513</t>
  </si>
  <si>
    <t>0517</t>
  </si>
  <si>
    <t>0522</t>
  </si>
  <si>
    <t>0544</t>
  </si>
  <si>
    <t>0547</t>
  </si>
  <si>
    <t>0549</t>
  </si>
  <si>
    <t>0550</t>
  </si>
  <si>
    <t>0552</t>
  </si>
  <si>
    <t>0556</t>
  </si>
  <si>
    <t>0601</t>
  </si>
  <si>
    <t>0605</t>
  </si>
  <si>
    <t>0614</t>
  </si>
  <si>
    <t>0629</t>
  </si>
  <si>
    <t>0632</t>
  </si>
  <si>
    <t>0642</t>
  </si>
  <si>
    <t>0646</t>
  </si>
  <si>
    <t>0653</t>
  </si>
  <si>
    <t>0658</t>
  </si>
  <si>
    <t>0711</t>
  </si>
  <si>
    <t>0718</t>
  </si>
  <si>
    <t>0745</t>
  </si>
  <si>
    <t>0747</t>
  </si>
  <si>
    <t>0748</t>
  </si>
  <si>
    <t>0753</t>
  </si>
  <si>
    <t>0811</t>
  </si>
  <si>
    <t>0929</t>
  </si>
  <si>
    <t>00:05:13</t>
  </si>
  <si>
    <t>00:05:52</t>
  </si>
  <si>
    <t>00:06:01</t>
  </si>
  <si>
    <t>00:06:14</t>
  </si>
  <si>
    <t>00:06:29</t>
  </si>
  <si>
    <t>00:06:32</t>
  </si>
  <si>
    <t>00:06:42</t>
  </si>
  <si>
    <t>00:06:46</t>
  </si>
  <si>
    <t>00:06:53</t>
  </si>
  <si>
    <t>00:06:58</t>
  </si>
  <si>
    <t>00:07:11</t>
  </si>
  <si>
    <t>00:07:18</t>
  </si>
  <si>
    <t>00:07:47</t>
  </si>
  <si>
    <t>00:07:53</t>
  </si>
  <si>
    <t>00:08:11</t>
  </si>
  <si>
    <t>00:09:29</t>
  </si>
  <si>
    <t>Holly</t>
  </si>
  <si>
    <t>Megan</t>
  </si>
  <si>
    <t>Wraight</t>
  </si>
  <si>
    <t>Fleet Feet</t>
  </si>
  <si>
    <t>Todd</t>
  </si>
  <si>
    <t>Pippa</t>
  </si>
  <si>
    <t>Hopkin</t>
  </si>
  <si>
    <t>Alfie</t>
  </si>
  <si>
    <t>Sebastian</t>
  </si>
  <si>
    <t>Max</t>
  </si>
  <si>
    <t>Barker</t>
  </si>
  <si>
    <t xml:space="preserve">Ross </t>
  </si>
  <si>
    <t>MacFarlane</t>
  </si>
  <si>
    <t>Owen</t>
  </si>
  <si>
    <t xml:space="preserve"> MacPherson</t>
  </si>
  <si>
    <t>Garioch Running Club</t>
  </si>
  <si>
    <t>William</t>
  </si>
  <si>
    <t>Henderson</t>
  </si>
  <si>
    <t>Dunnottar</t>
  </si>
  <si>
    <t>Jack</t>
  </si>
  <si>
    <t>Melvillle</t>
  </si>
  <si>
    <t>Hill of Banchory</t>
  </si>
  <si>
    <t>Griff</t>
  </si>
  <si>
    <t>Aitken</t>
  </si>
  <si>
    <t>Cults Cheetahs</t>
  </si>
  <si>
    <t>Innes</t>
  </si>
  <si>
    <t>Riddell</t>
  </si>
  <si>
    <t>Drumoak Junior Jog</t>
  </si>
  <si>
    <t>Angus</t>
  </si>
  <si>
    <t>-</t>
  </si>
  <si>
    <t>Cormack</t>
  </si>
  <si>
    <t>Hughes</t>
  </si>
  <si>
    <t>Finlay</t>
  </si>
  <si>
    <t>Burnett</t>
  </si>
  <si>
    <t xml:space="preserve">Kyle </t>
  </si>
  <si>
    <t>Jamieson</t>
  </si>
  <si>
    <t>Sorrentino</t>
  </si>
  <si>
    <t>Blair</t>
  </si>
  <si>
    <t>Lairhillock</t>
  </si>
  <si>
    <t>Fynn</t>
  </si>
  <si>
    <t>Aulay</t>
  </si>
  <si>
    <t>Smithers</t>
  </si>
  <si>
    <t>Aleksander</t>
  </si>
  <si>
    <t>Jovcic</t>
  </si>
  <si>
    <t>Abernethy</t>
  </si>
  <si>
    <t>Fraserburgh</t>
  </si>
  <si>
    <t>Steel</t>
  </si>
  <si>
    <t>Hannah</t>
  </si>
  <si>
    <t>Ava</t>
  </si>
  <si>
    <t>Brookes</t>
  </si>
  <si>
    <t>Jonathan</t>
  </si>
  <si>
    <t>Buchan</t>
  </si>
  <si>
    <t>Dylan</t>
  </si>
  <si>
    <t>Pearson</t>
  </si>
  <si>
    <t>Ashley Road School</t>
  </si>
  <si>
    <t>Ferries</t>
  </si>
  <si>
    <t>Arran</t>
  </si>
  <si>
    <t>Zvegintzov</t>
  </si>
  <si>
    <t>Dan</t>
  </si>
  <si>
    <t>Whitehead</t>
  </si>
  <si>
    <t>Rod</t>
  </si>
  <si>
    <t>Campbell</t>
  </si>
  <si>
    <t>Cosmics</t>
  </si>
  <si>
    <t>Kevin</t>
  </si>
  <si>
    <t>Watson</t>
  </si>
  <si>
    <t>Greig</t>
  </si>
  <si>
    <t>Cruickshank</t>
  </si>
  <si>
    <t>JSK Running Club</t>
  </si>
  <si>
    <t>FU11</t>
  </si>
  <si>
    <t>0857</t>
  </si>
  <si>
    <t>0922</t>
  </si>
  <si>
    <t>0936</t>
  </si>
  <si>
    <t>0938</t>
  </si>
  <si>
    <t>0959</t>
  </si>
  <si>
    <t>1004</t>
  </si>
  <si>
    <t>1006</t>
  </si>
  <si>
    <t>1007</t>
  </si>
  <si>
    <t>1026</t>
  </si>
  <si>
    <t>1031</t>
  </si>
  <si>
    <t>1051</t>
  </si>
  <si>
    <t>1054</t>
  </si>
  <si>
    <t>1056</t>
  </si>
  <si>
    <t>1057</t>
  </si>
  <si>
    <t>1058</t>
  </si>
  <si>
    <t>1107</t>
  </si>
  <si>
    <t>1137</t>
  </si>
  <si>
    <t>1141</t>
  </si>
  <si>
    <t>1145</t>
  </si>
  <si>
    <t>1147</t>
  </si>
  <si>
    <t>1218</t>
  </si>
  <si>
    <t>1221</t>
  </si>
  <si>
    <t>1222</t>
  </si>
  <si>
    <t>Collins</t>
  </si>
  <si>
    <t>David</t>
  </si>
  <si>
    <t>Steven</t>
  </si>
  <si>
    <t>Charles</t>
  </si>
  <si>
    <t>Howorth</t>
  </si>
  <si>
    <t>Barnes</t>
  </si>
  <si>
    <t>Mark</t>
  </si>
  <si>
    <t>Macgillivray</t>
  </si>
  <si>
    <t>Brian</t>
  </si>
  <si>
    <t>Mcintosh</t>
  </si>
  <si>
    <t>Ewan</t>
  </si>
  <si>
    <t>Murray</t>
  </si>
  <si>
    <t>00:08:57</t>
  </si>
  <si>
    <t>00:09:22</t>
  </si>
  <si>
    <t>00:09:36</t>
  </si>
  <si>
    <t>00:09:38</t>
  </si>
  <si>
    <t>00:09:59</t>
  </si>
  <si>
    <t>00:10:04</t>
  </si>
  <si>
    <t>00:10:06</t>
  </si>
  <si>
    <t>00:10:07</t>
  </si>
  <si>
    <t>00:10:26</t>
  </si>
  <si>
    <t>00:10:31</t>
  </si>
  <si>
    <t>00:10:51</t>
  </si>
  <si>
    <t>00:10:54</t>
  </si>
  <si>
    <t>00:10:56</t>
  </si>
  <si>
    <t>00:10:57</t>
  </si>
  <si>
    <t>00:10:58</t>
  </si>
  <si>
    <t>00:11:07</t>
  </si>
  <si>
    <t>00:11:37</t>
  </si>
  <si>
    <t>00:11:41</t>
  </si>
  <si>
    <t>00:11:45</t>
  </si>
  <si>
    <t>00:11:47</t>
  </si>
  <si>
    <t>00:12:18</t>
  </si>
  <si>
    <t>00:12:21</t>
  </si>
  <si>
    <t>00:12:22</t>
  </si>
  <si>
    <t>Euan</t>
  </si>
  <si>
    <t>Wilson</t>
  </si>
  <si>
    <t>Insch Trail Running Club</t>
  </si>
  <si>
    <t>Perry</t>
  </si>
  <si>
    <t>1230</t>
  </si>
  <si>
    <t>1238</t>
  </si>
  <si>
    <t>1300</t>
  </si>
  <si>
    <t>1327</t>
  </si>
  <si>
    <t>1340</t>
  </si>
  <si>
    <t>1350</t>
  </si>
  <si>
    <t>1353</t>
  </si>
  <si>
    <t>1403</t>
  </si>
  <si>
    <t>1405</t>
  </si>
  <si>
    <t>1407</t>
  </si>
  <si>
    <t>1412</t>
  </si>
  <si>
    <t>1421</t>
  </si>
  <si>
    <t>1426</t>
  </si>
  <si>
    <t>1428</t>
  </si>
  <si>
    <t>1432</t>
  </si>
  <si>
    <t>1435</t>
  </si>
  <si>
    <t>1454</t>
  </si>
  <si>
    <t>1500</t>
  </si>
  <si>
    <t>1502</t>
  </si>
  <si>
    <t>1507</t>
  </si>
  <si>
    <t>1523</t>
  </si>
  <si>
    <t>1526</t>
  </si>
  <si>
    <t>1529</t>
  </si>
  <si>
    <t>1530</t>
  </si>
  <si>
    <t>1548</t>
  </si>
  <si>
    <t>1551</t>
  </si>
  <si>
    <t>1615</t>
  </si>
  <si>
    <t>1627</t>
  </si>
  <si>
    <t>1654</t>
  </si>
  <si>
    <t>1704</t>
  </si>
  <si>
    <t>1824</t>
  </si>
  <si>
    <t>1830</t>
  </si>
  <si>
    <t>1832</t>
  </si>
  <si>
    <t>00:12:30</t>
  </si>
  <si>
    <t>00:12:38</t>
  </si>
  <si>
    <t>00:13:00</t>
  </si>
  <si>
    <t>00:13:40</t>
  </si>
  <si>
    <t>00:13:50</t>
  </si>
  <si>
    <t>00:14:05</t>
  </si>
  <si>
    <t>00:14:07</t>
  </si>
  <si>
    <t>00:14:12</t>
  </si>
  <si>
    <t>00:14:21</t>
  </si>
  <si>
    <t>00:14:28</t>
  </si>
  <si>
    <t>00:16:15</t>
  </si>
  <si>
    <t>00:17:04</t>
  </si>
  <si>
    <t>00:18:24</t>
  </si>
  <si>
    <t>1812</t>
  </si>
  <si>
    <t>1846</t>
  </si>
  <si>
    <t>1909</t>
  </si>
  <si>
    <t>1948</t>
  </si>
  <si>
    <t>2023</t>
  </si>
  <si>
    <t>2025</t>
  </si>
  <si>
    <t>2050</t>
  </si>
  <si>
    <t>2057</t>
  </si>
  <si>
    <t>2105</t>
  </si>
  <si>
    <t>2107</t>
  </si>
  <si>
    <t>2108</t>
  </si>
  <si>
    <t>2117</t>
  </si>
  <si>
    <t>2121</t>
  </si>
  <si>
    <t>2124</t>
  </si>
  <si>
    <t>2130</t>
  </si>
  <si>
    <t>2200</t>
  </si>
  <si>
    <t>2206</t>
  </si>
  <si>
    <t>2212</t>
  </si>
  <si>
    <t>2217</t>
  </si>
  <si>
    <t>2228</t>
  </si>
  <si>
    <t>2236</t>
  </si>
  <si>
    <t>2246</t>
  </si>
  <si>
    <t>2339</t>
  </si>
  <si>
    <t>2346</t>
  </si>
  <si>
    <t>2349</t>
  </si>
  <si>
    <t>2350</t>
  </si>
  <si>
    <t>2353</t>
  </si>
  <si>
    <t>2354</t>
  </si>
  <si>
    <t>2423</t>
  </si>
  <si>
    <t>2426</t>
  </si>
  <si>
    <t>2434</t>
  </si>
  <si>
    <t>2447</t>
  </si>
  <si>
    <t>2532</t>
  </si>
  <si>
    <t>2616</t>
  </si>
  <si>
    <t>2704</t>
  </si>
  <si>
    <t>2722</t>
  </si>
  <si>
    <t>2740</t>
  </si>
  <si>
    <t>2814</t>
  </si>
  <si>
    <t>2827</t>
  </si>
  <si>
    <t>2838</t>
  </si>
  <si>
    <t>2950</t>
  </si>
  <si>
    <t>2955</t>
  </si>
  <si>
    <t>3247</t>
  </si>
  <si>
    <t>3630</t>
  </si>
  <si>
    <t>00:19:09</t>
  </si>
  <si>
    <t>00:19:48</t>
  </si>
  <si>
    <t>00:21:05</t>
  </si>
  <si>
    <t>00:21:08</t>
  </si>
  <si>
    <t>00:21:17</t>
  </si>
  <si>
    <t>00:21:24</t>
  </si>
  <si>
    <t>00:22:28</t>
  </si>
  <si>
    <t>00:23:39</t>
  </si>
  <si>
    <t>00:23:54</t>
  </si>
  <si>
    <t>00:27:04</t>
  </si>
  <si>
    <t>00:20:57</t>
  </si>
  <si>
    <t>00:23:49</t>
  </si>
  <si>
    <t>00:25:32</t>
  </si>
  <si>
    <t>00:27:22</t>
  </si>
  <si>
    <t>00:23:46</t>
  </si>
  <si>
    <t>00:23:50</t>
  </si>
  <si>
    <t>00:24:34</t>
  </si>
  <si>
    <t>00:24:47</t>
  </si>
  <si>
    <t>00:26:16</t>
  </si>
  <si>
    <t>00:27:40</t>
  </si>
  <si>
    <t>00:28:14</t>
  </si>
  <si>
    <t>00:28:27</t>
  </si>
  <si>
    <t>00:29:50</t>
  </si>
  <si>
    <t>00:29:55</t>
  </si>
  <si>
    <t>00:32:47</t>
  </si>
  <si>
    <t>003621</t>
  </si>
  <si>
    <t>003702</t>
  </si>
  <si>
    <t>003720</t>
  </si>
  <si>
    <t>003725</t>
  </si>
  <si>
    <t>003821</t>
  </si>
  <si>
    <t>003949</t>
  </si>
  <si>
    <t>004009</t>
  </si>
  <si>
    <t>004046</t>
  </si>
  <si>
    <t>004128</t>
  </si>
  <si>
    <t>004336</t>
  </si>
  <si>
    <t>004414</t>
  </si>
  <si>
    <t>004452</t>
  </si>
  <si>
    <t>004507</t>
  </si>
  <si>
    <t>004532</t>
  </si>
  <si>
    <t>004602</t>
  </si>
  <si>
    <t>004638</t>
  </si>
  <si>
    <t>004657</t>
  </si>
  <si>
    <t>004725</t>
  </si>
  <si>
    <t>004856</t>
  </si>
  <si>
    <t>004901</t>
  </si>
  <si>
    <t>005017</t>
  </si>
  <si>
    <t>005025</t>
  </si>
  <si>
    <t>005043</t>
  </si>
  <si>
    <t>005225</t>
  </si>
  <si>
    <t>005253</t>
  </si>
  <si>
    <t>005412</t>
  </si>
  <si>
    <t>005522</t>
  </si>
  <si>
    <t>005751</t>
  </si>
  <si>
    <t>010049</t>
  </si>
  <si>
    <t>010208</t>
  </si>
  <si>
    <t>004646</t>
  </si>
  <si>
    <t>SENIOR MEN</t>
  </si>
  <si>
    <t>00:36:21</t>
  </si>
  <si>
    <t>00:37:20</t>
  </si>
  <si>
    <t>00:37:25</t>
  </si>
  <si>
    <t>00:39:49</t>
  </si>
  <si>
    <t>00:40:09</t>
  </si>
  <si>
    <t>00:40:46</t>
  </si>
  <si>
    <t>00:43:36</t>
  </si>
  <si>
    <t>00:47:25</t>
  </si>
  <si>
    <t>00:54:12</t>
  </si>
  <si>
    <t>VETERAN MEN</t>
  </si>
  <si>
    <t>00:37:02</t>
  </si>
  <si>
    <t>00:38:21</t>
  </si>
  <si>
    <t>00:44:52</t>
  </si>
  <si>
    <t>00:45:07</t>
  </si>
  <si>
    <t>00:46:02</t>
  </si>
  <si>
    <t>00:46:46</t>
  </si>
  <si>
    <t>00:46:57</t>
  </si>
  <si>
    <t>00:48:56</t>
  </si>
  <si>
    <t>00:57:51</t>
  </si>
  <si>
    <t>0824</t>
  </si>
  <si>
    <t>0844</t>
  </si>
  <si>
    <t>0848</t>
  </si>
  <si>
    <t>0853</t>
  </si>
  <si>
    <t>0904</t>
  </si>
  <si>
    <t>0908</t>
  </si>
  <si>
    <t>0913</t>
  </si>
  <si>
    <t>0916</t>
  </si>
  <si>
    <t>0939</t>
  </si>
  <si>
    <t>0947</t>
  </si>
  <si>
    <t>0951</t>
  </si>
  <si>
    <t>1000</t>
  </si>
  <si>
    <t>1033</t>
  </si>
  <si>
    <t>1047</t>
  </si>
  <si>
    <t>1052</t>
  </si>
  <si>
    <t>1204</t>
  </si>
  <si>
    <t>1208</t>
  </si>
  <si>
    <t>Davie</t>
  </si>
  <si>
    <t>Abbie</t>
  </si>
  <si>
    <t xml:space="preserve">Ella </t>
  </si>
  <si>
    <t>Creamer</t>
  </si>
  <si>
    <t>Izzy</t>
  </si>
  <si>
    <t>Kitty</t>
  </si>
  <si>
    <t>Burton</t>
  </si>
  <si>
    <t>Freya</t>
  </si>
  <si>
    <t>Stevenson</t>
  </si>
  <si>
    <t>Anna</t>
  </si>
  <si>
    <t>Birch</t>
  </si>
  <si>
    <t xml:space="preserve">Charlotte </t>
  </si>
  <si>
    <t>Mackenzie</t>
  </si>
  <si>
    <t>Eva</t>
  </si>
  <si>
    <t>Watt</t>
  </si>
  <si>
    <t>Lydia</t>
  </si>
  <si>
    <t>Ben</t>
  </si>
  <si>
    <t>Forres Harriers</t>
  </si>
  <si>
    <t>Jordan</t>
  </si>
  <si>
    <t>Simpson</t>
  </si>
  <si>
    <t>Arbroath Athletics Club</t>
  </si>
  <si>
    <t>Josh</t>
  </si>
  <si>
    <t>Kirk</t>
  </si>
  <si>
    <t>Hutchison</t>
  </si>
  <si>
    <t>Hamish</t>
  </si>
  <si>
    <t>Sayers</t>
  </si>
  <si>
    <t>Veronique</t>
  </si>
  <si>
    <t>Ann</t>
  </si>
  <si>
    <t>Gallon</t>
  </si>
  <si>
    <t>Stonehaven Running Club</t>
  </si>
  <si>
    <t>Susan</t>
  </si>
  <si>
    <t>Alford Jog Scotland</t>
  </si>
  <si>
    <t>Sue</t>
  </si>
  <si>
    <t>Taylor</t>
  </si>
  <si>
    <t>Cosmic Hill Bashers</t>
  </si>
  <si>
    <t>Rachel</t>
  </si>
  <si>
    <t>Paterson</t>
  </si>
  <si>
    <t>Ann-Marie</t>
  </si>
  <si>
    <t>Yates</t>
  </si>
  <si>
    <t>Morag</t>
  </si>
  <si>
    <t>Thompson</t>
  </si>
  <si>
    <t>Fraserburgh Running Club</t>
  </si>
  <si>
    <t>Carol</t>
  </si>
  <si>
    <t>Massie</t>
  </si>
  <si>
    <t>Alison Elizabeth</t>
  </si>
  <si>
    <t>Oliver</t>
  </si>
  <si>
    <t>Luc</t>
  </si>
  <si>
    <t>Caelan</t>
  </si>
  <si>
    <t>Foreman</t>
  </si>
  <si>
    <t>Olli</t>
  </si>
  <si>
    <t>Parnaby</t>
  </si>
  <si>
    <t>Arduthie</t>
  </si>
  <si>
    <t>Archie</t>
  </si>
  <si>
    <t>Felix</t>
  </si>
  <si>
    <t>Duncan</t>
  </si>
  <si>
    <t>Daniel</t>
  </si>
  <si>
    <t>Ethan</t>
  </si>
  <si>
    <t>Thomson</t>
  </si>
  <si>
    <t>Cain</t>
  </si>
  <si>
    <t>Pace</t>
  </si>
  <si>
    <t>Oscar</t>
  </si>
  <si>
    <t>Lawson</t>
  </si>
  <si>
    <t>Edward</t>
  </si>
  <si>
    <t>Storer</t>
  </si>
  <si>
    <t>Dean</t>
  </si>
  <si>
    <t>Fearn</t>
  </si>
  <si>
    <t>Kai</t>
  </si>
  <si>
    <t>Nicholson</t>
  </si>
  <si>
    <t>Lewis</t>
  </si>
  <si>
    <t>Aitchison</t>
  </si>
  <si>
    <t>Gourdon School</t>
  </si>
  <si>
    <t>Ramsay</t>
  </si>
  <si>
    <t>Chris</t>
  </si>
  <si>
    <t>Parton</t>
  </si>
  <si>
    <t xml:space="preserve">Archie </t>
  </si>
  <si>
    <t>Harris</t>
  </si>
  <si>
    <t>Callander</t>
  </si>
  <si>
    <t xml:space="preserve">John </t>
  </si>
  <si>
    <t>Eric</t>
  </si>
  <si>
    <t>Clark</t>
  </si>
  <si>
    <t>Andrew D</t>
  </si>
  <si>
    <t>Ferguson</t>
  </si>
  <si>
    <t>Alan</t>
  </si>
  <si>
    <t>Smith</t>
  </si>
  <si>
    <t>Karl</t>
  </si>
  <si>
    <t>Nick</t>
  </si>
  <si>
    <t>Colin</t>
  </si>
  <si>
    <t>Regis</t>
  </si>
  <si>
    <t>Iain</t>
  </si>
  <si>
    <t>Shaun</t>
  </si>
  <si>
    <t>Martin</t>
  </si>
  <si>
    <t>Mhairi</t>
  </si>
  <si>
    <t>Amy</t>
  </si>
  <si>
    <t>Stonehaven Club</t>
  </si>
  <si>
    <t>Claire</t>
  </si>
  <si>
    <t>Rowan</t>
  </si>
  <si>
    <t>Erica</t>
  </si>
  <si>
    <t>Elsa</t>
  </si>
  <si>
    <t>Maisie</t>
  </si>
  <si>
    <t>D'Arcy</t>
  </si>
  <si>
    <t>Millie</t>
  </si>
  <si>
    <t>McClelland-Brooks</t>
  </si>
  <si>
    <t>Anderson</t>
  </si>
  <si>
    <t>Daisy</t>
  </si>
  <si>
    <t>Waite</t>
  </si>
  <si>
    <t>Lauren</t>
  </si>
  <si>
    <t>Bibby</t>
  </si>
  <si>
    <t>00:18:12</t>
  </si>
  <si>
    <t>00:18:46</t>
  </si>
  <si>
    <t>00:20:23</t>
  </si>
  <si>
    <t>00:20:25</t>
  </si>
  <si>
    <t>00:20:50</t>
  </si>
  <si>
    <t>00:21:30</t>
  </si>
  <si>
    <t>00:22:17</t>
  </si>
  <si>
    <t>00:21:07</t>
  </si>
  <si>
    <t>00:21:21</t>
  </si>
  <si>
    <t>00:22:00</t>
  </si>
  <si>
    <t>00:22:06</t>
  </si>
  <si>
    <t>00:22:12</t>
  </si>
  <si>
    <t>00:22:36</t>
  </si>
  <si>
    <t>00:22:46</t>
  </si>
  <si>
    <t>00:23:53</t>
  </si>
  <si>
    <t>00:24:23</t>
  </si>
  <si>
    <t>00:24:26</t>
  </si>
  <si>
    <t>00:28:38</t>
  </si>
  <si>
    <t>SENIOR WOMEN</t>
  </si>
  <si>
    <t>VETERAN WOMEN</t>
  </si>
  <si>
    <t>00:08:24</t>
  </si>
  <si>
    <t>00:08:44</t>
  </si>
  <si>
    <t>00:08:48</t>
  </si>
  <si>
    <t>00:08:53</t>
  </si>
  <si>
    <t>00:09:04</t>
  </si>
  <si>
    <t>00:09:08</t>
  </si>
  <si>
    <t>00:09:13</t>
  </si>
  <si>
    <t>00:09:16</t>
  </si>
  <si>
    <t>00:09:39</t>
  </si>
  <si>
    <t>00:09:47</t>
  </si>
  <si>
    <t>00:09:51</t>
  </si>
  <si>
    <t>00:10:00</t>
  </si>
  <si>
    <t>00:10:33</t>
  </si>
  <si>
    <t>00:10:47</t>
  </si>
  <si>
    <t>00:10:52</t>
  </si>
  <si>
    <t>00:12:04</t>
  </si>
  <si>
    <t>00:12:08</t>
  </si>
  <si>
    <t>00::</t>
  </si>
  <si>
    <t>00:13:27</t>
  </si>
  <si>
    <t>00:14:32</t>
  </si>
  <si>
    <t>00:15:00</t>
  </si>
  <si>
    <t>00:15:07</t>
  </si>
  <si>
    <t>00:15:23</t>
  </si>
  <si>
    <t>00:15:26</t>
  </si>
  <si>
    <t>00:15:51</t>
  </si>
  <si>
    <t>00:16:27</t>
  </si>
  <si>
    <t>00:16:54</t>
  </si>
  <si>
    <t>00:18:32</t>
  </si>
  <si>
    <t>00:13:53</t>
  </si>
  <si>
    <t>00:14:03</t>
  </si>
  <si>
    <t>00:14:26</t>
  </si>
  <si>
    <t>00:14:35</t>
  </si>
  <si>
    <t>00:14:54</t>
  </si>
  <si>
    <t>00:15:02</t>
  </si>
  <si>
    <t>00:15:29</t>
  </si>
  <si>
    <t>00:15:30</t>
  </si>
  <si>
    <t>00:15:48</t>
  </si>
  <si>
    <t>00:18:30</t>
  </si>
  <si>
    <t>00:45:32</t>
  </si>
  <si>
    <t>00:46:38</t>
  </si>
  <si>
    <t>00:41:28</t>
  </si>
  <si>
    <t>00:44:14</t>
  </si>
  <si>
    <t>00:49:01</t>
  </si>
  <si>
    <t>00:50:17</t>
  </si>
  <si>
    <t>00:50:25</t>
  </si>
  <si>
    <t>00:50:43</t>
  </si>
  <si>
    <t>00:52:25</t>
  </si>
  <si>
    <t>00:52:53</t>
  </si>
  <si>
    <t>00:55:22</t>
  </si>
  <si>
    <t>01:00:49</t>
  </si>
  <si>
    <t>01:02:08</t>
  </si>
  <si>
    <t>00:36:30</t>
  </si>
  <si>
    <t>U-17 Women</t>
  </si>
  <si>
    <t>Vet Women</t>
  </si>
  <si>
    <t>Huston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</si>
</sst>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3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1">
      <alignment horizontal="center"/>
    </xf>
  </cellStyleXfs>
  <cellXfs count="91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5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64" fontId="1" fillId="0" borderId="0" xfId="0" applyNumberFormat="1" applyFont="1"/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5" fontId="4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5" fontId="9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center" vertical="center"/>
    </xf>
    <xf numFmtId="45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5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5" fontId="4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5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0" fontId="6" fillId="0" borderId="0" xfId="0" quotePrefix="1" applyFont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3 2" xfId="3"/>
    <cellStyle name="Normal 4" xfId="4"/>
    <cellStyle name="Style 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tabSelected="1" zoomScale="71" zoomScaleNormal="71" workbookViewId="0">
      <selection activeCell="A69" sqref="A69"/>
    </sheetView>
  </sheetViews>
  <sheetFormatPr defaultRowHeight="15" outlineLevelCol="1" x14ac:dyDescent="0.2"/>
  <cols>
    <col min="1" max="1" width="1" customWidth="1"/>
    <col min="2" max="2" width="1.21875" customWidth="1"/>
    <col min="4" max="4" width="8.88671875" customWidth="1"/>
    <col min="5" max="5" width="9.77734375" hidden="1" customWidth="1" outlineLevel="1"/>
    <col min="6" max="6" width="8.88671875" collapsed="1"/>
    <col min="9" max="9" width="25.88671875" bestFit="1" customWidth="1"/>
  </cols>
  <sheetData>
    <row r="1" spans="1:13" ht="4.5" customHeight="1" x14ac:dyDescent="0.2">
      <c r="D1" s="8"/>
      <c r="E1" s="8"/>
      <c r="F1" s="8"/>
      <c r="G1" s="8"/>
      <c r="H1" s="8"/>
      <c r="I1" s="8"/>
      <c r="J1" s="8"/>
    </row>
    <row r="2" spans="1:13" ht="18" x14ac:dyDescent="0.25">
      <c r="A2" s="9"/>
      <c r="B2" s="9"/>
      <c r="C2" s="10" t="s">
        <v>41</v>
      </c>
      <c r="D2" s="11"/>
      <c r="E2" s="11"/>
      <c r="F2" s="11"/>
      <c r="G2" s="11"/>
      <c r="H2" s="11"/>
      <c r="I2" s="12" t="s">
        <v>34</v>
      </c>
      <c r="J2" s="13">
        <f>COUNTA(D13:D42)+COUNTA(D47:D76)</f>
        <v>35</v>
      </c>
    </row>
    <row r="3" spans="1:13" ht="18" customHeight="1" x14ac:dyDescent="0.25">
      <c r="A3" s="9"/>
      <c r="B3" s="9"/>
      <c r="C3" s="14" t="s">
        <v>42</v>
      </c>
      <c r="D3" s="11"/>
      <c r="E3" s="11"/>
      <c r="F3" s="11"/>
      <c r="G3" s="11"/>
      <c r="H3" s="11"/>
      <c r="I3" s="11"/>
      <c r="J3" s="11"/>
    </row>
    <row r="4" spans="1:13" ht="4.5" customHeight="1" x14ac:dyDescent="0.25">
      <c r="A4" s="9"/>
      <c r="B4" s="9"/>
      <c r="C4" s="10"/>
      <c r="D4" s="11"/>
      <c r="E4" s="11"/>
      <c r="F4" s="11"/>
      <c r="G4" s="11"/>
      <c r="H4" s="11"/>
      <c r="I4" s="11"/>
      <c r="J4" s="11"/>
    </row>
    <row r="5" spans="1:13" ht="18" x14ac:dyDescent="0.25">
      <c r="A5" s="9"/>
      <c r="B5" s="9"/>
      <c r="C5" s="15" t="s">
        <v>35</v>
      </c>
      <c r="D5" s="11"/>
      <c r="E5" s="11"/>
      <c r="F5" s="11"/>
      <c r="G5" s="11"/>
      <c r="H5" s="11"/>
      <c r="I5" s="11"/>
      <c r="J5" s="11"/>
    </row>
    <row r="6" spans="1:13" ht="4.5" customHeight="1" x14ac:dyDescent="0.25">
      <c r="A6" s="9"/>
      <c r="B6" s="9"/>
      <c r="C6" s="10"/>
      <c r="D6" s="11"/>
      <c r="E6" s="11"/>
      <c r="F6" s="11"/>
      <c r="G6" s="11"/>
      <c r="H6" s="11"/>
      <c r="I6" s="11"/>
      <c r="J6" s="11"/>
    </row>
    <row r="7" spans="1:13" ht="18" customHeight="1" x14ac:dyDescent="0.25">
      <c r="A7" s="9"/>
      <c r="B7" s="9"/>
      <c r="C7" s="88" t="s">
        <v>36</v>
      </c>
      <c r="D7" s="87" t="s">
        <v>43</v>
      </c>
      <c r="E7" s="87" t="s">
        <v>40</v>
      </c>
      <c r="F7" s="16" t="s">
        <v>2</v>
      </c>
      <c r="G7" s="86" t="s">
        <v>13</v>
      </c>
      <c r="H7" s="86" t="s">
        <v>14</v>
      </c>
      <c r="I7" s="86" t="s">
        <v>0</v>
      </c>
      <c r="J7" s="86" t="s">
        <v>1</v>
      </c>
    </row>
    <row r="8" spans="1:13" x14ac:dyDescent="0.2">
      <c r="C8" s="89"/>
      <c r="D8" s="86"/>
      <c r="E8" s="86"/>
      <c r="F8" s="17" t="s">
        <v>37</v>
      </c>
      <c r="G8" s="86"/>
      <c r="H8" s="86"/>
      <c r="I8" s="86"/>
      <c r="J8" s="86"/>
    </row>
    <row r="9" spans="1:13" x14ac:dyDescent="0.2">
      <c r="C9" s="18"/>
      <c r="D9" s="18"/>
      <c r="E9" s="18"/>
      <c r="F9" s="18"/>
      <c r="G9" s="18"/>
      <c r="H9" s="18"/>
      <c r="I9" s="18"/>
      <c r="J9" s="18"/>
    </row>
    <row r="10" spans="1:13" x14ac:dyDescent="0.2">
      <c r="C10" s="18"/>
      <c r="D10" s="18"/>
      <c r="E10" s="18"/>
      <c r="F10" s="18"/>
      <c r="G10" s="18"/>
      <c r="H10" s="18"/>
      <c r="I10" s="18"/>
      <c r="J10" s="18"/>
    </row>
    <row r="11" spans="1:13" ht="18" x14ac:dyDescent="0.25">
      <c r="C11" s="19" t="s">
        <v>38</v>
      </c>
      <c r="D11" s="19"/>
      <c r="E11" s="19"/>
      <c r="F11" s="19"/>
      <c r="G11" s="19"/>
      <c r="H11" s="19"/>
      <c r="I11" s="19"/>
      <c r="J11" s="20">
        <f>COUNTA(D13:D42)</f>
        <v>18</v>
      </c>
    </row>
    <row r="12" spans="1:13" ht="18" x14ac:dyDescent="0.25">
      <c r="A12" s="9"/>
      <c r="B12" s="9"/>
      <c r="C12" s="9"/>
      <c r="D12" s="9"/>
      <c r="E12" s="9"/>
      <c r="F12" s="9"/>
      <c r="G12" s="9"/>
      <c r="H12" s="9"/>
      <c r="I12" s="9"/>
      <c r="J12" s="21"/>
    </row>
    <row r="13" spans="1:13" x14ac:dyDescent="0.2">
      <c r="C13" s="66">
        <v>1</v>
      </c>
      <c r="D13" s="1">
        <v>81</v>
      </c>
      <c r="E13" s="7" t="s">
        <v>222</v>
      </c>
      <c r="F13" s="4">
        <v>3.3449074074074071E-3</v>
      </c>
      <c r="G13" s="2" t="s">
        <v>272</v>
      </c>
      <c r="H13" s="2" t="s">
        <v>115</v>
      </c>
      <c r="I13" s="2" t="s">
        <v>92</v>
      </c>
      <c r="J13" s="2" t="s">
        <v>3</v>
      </c>
      <c r="L13" s="5"/>
      <c r="M13" s="6"/>
    </row>
    <row r="14" spans="1:13" x14ac:dyDescent="0.2">
      <c r="C14" s="66">
        <v>2</v>
      </c>
      <c r="D14" s="1">
        <v>88</v>
      </c>
      <c r="E14" s="7" t="s">
        <v>222</v>
      </c>
      <c r="F14" s="4">
        <v>3.3449074074074071E-3</v>
      </c>
      <c r="G14" s="2" t="s">
        <v>273</v>
      </c>
      <c r="H14" s="2" t="s">
        <v>176</v>
      </c>
      <c r="I14" s="2" t="s">
        <v>177</v>
      </c>
      <c r="J14" s="2" t="s">
        <v>3</v>
      </c>
      <c r="L14" s="5"/>
      <c r="M14" s="6"/>
    </row>
    <row r="15" spans="1:13" x14ac:dyDescent="0.2">
      <c r="C15" s="66">
        <v>3</v>
      </c>
      <c r="D15" s="1">
        <v>78</v>
      </c>
      <c r="E15" s="7" t="s">
        <v>224</v>
      </c>
      <c r="F15" s="4">
        <v>3.6689814814814814E-3</v>
      </c>
      <c r="G15" s="2" t="s">
        <v>274</v>
      </c>
      <c r="H15" s="2" t="s">
        <v>275</v>
      </c>
      <c r="I15" s="2" t="s">
        <v>150</v>
      </c>
      <c r="J15" s="2" t="s">
        <v>3</v>
      </c>
      <c r="L15" s="5"/>
      <c r="M15" s="6"/>
    </row>
    <row r="16" spans="1:13" x14ac:dyDescent="0.2">
      <c r="C16" s="66">
        <v>4</v>
      </c>
      <c r="D16" s="1">
        <v>83</v>
      </c>
      <c r="E16" s="7" t="s">
        <v>225</v>
      </c>
      <c r="F16" s="4">
        <v>3.7268518518518514E-3</v>
      </c>
      <c r="G16" s="2" t="s">
        <v>276</v>
      </c>
      <c r="H16" s="2" t="s">
        <v>277</v>
      </c>
      <c r="I16" s="2" t="s">
        <v>150</v>
      </c>
      <c r="J16" s="2" t="s">
        <v>3</v>
      </c>
      <c r="L16" s="5"/>
      <c r="M16" s="6"/>
    </row>
    <row r="17" spans="3:13" x14ac:dyDescent="0.2">
      <c r="C17" s="66">
        <v>5</v>
      </c>
      <c r="D17" s="1">
        <v>86</v>
      </c>
      <c r="E17" s="7" t="s">
        <v>226</v>
      </c>
      <c r="F17" s="4">
        <v>3.9814814814814817E-3</v>
      </c>
      <c r="G17" s="2" t="s">
        <v>278</v>
      </c>
      <c r="H17" s="2" t="s">
        <v>279</v>
      </c>
      <c r="I17" s="2" t="s">
        <v>280</v>
      </c>
      <c r="J17" s="2" t="s">
        <v>3</v>
      </c>
      <c r="L17" s="5"/>
      <c r="M17" s="6"/>
    </row>
    <row r="18" spans="3:13" x14ac:dyDescent="0.2">
      <c r="C18" s="66">
        <v>6</v>
      </c>
      <c r="D18" s="1">
        <v>84</v>
      </c>
      <c r="E18" s="7" t="s">
        <v>227</v>
      </c>
      <c r="F18" s="4">
        <v>4.0162037037037033E-3</v>
      </c>
      <c r="G18" s="2" t="s">
        <v>281</v>
      </c>
      <c r="H18" s="2" t="s">
        <v>282</v>
      </c>
      <c r="I18" s="2" t="s">
        <v>283</v>
      </c>
      <c r="J18" s="2" t="s">
        <v>3</v>
      </c>
      <c r="L18" s="5"/>
      <c r="M18" s="6"/>
    </row>
    <row r="19" spans="3:13" x14ac:dyDescent="0.2">
      <c r="C19" s="66">
        <v>7</v>
      </c>
      <c r="D19" s="1">
        <v>89</v>
      </c>
      <c r="E19" s="7" t="s">
        <v>228</v>
      </c>
      <c r="F19" s="4">
        <v>4.0393518518518521E-3</v>
      </c>
      <c r="G19" s="2" t="s">
        <v>284</v>
      </c>
      <c r="H19" s="2" t="s">
        <v>285</v>
      </c>
      <c r="I19" s="2" t="s">
        <v>286</v>
      </c>
      <c r="J19" s="2" t="s">
        <v>3</v>
      </c>
      <c r="L19" s="5"/>
      <c r="M19" s="6"/>
    </row>
    <row r="20" spans="3:13" x14ac:dyDescent="0.2">
      <c r="C20" s="66">
        <v>8</v>
      </c>
      <c r="D20" s="1">
        <v>82</v>
      </c>
      <c r="E20" s="7" t="s">
        <v>229</v>
      </c>
      <c r="F20" s="4">
        <v>4.0509259259259257E-3</v>
      </c>
      <c r="G20" s="2" t="s">
        <v>287</v>
      </c>
      <c r="H20" s="2" t="s">
        <v>288</v>
      </c>
      <c r="I20" s="2" t="s">
        <v>289</v>
      </c>
      <c r="J20" s="2" t="s">
        <v>3</v>
      </c>
      <c r="L20" s="5"/>
      <c r="M20" s="6"/>
    </row>
    <row r="21" spans="3:13" x14ac:dyDescent="0.2">
      <c r="C21" s="66">
        <v>9</v>
      </c>
      <c r="D21" s="1">
        <v>76</v>
      </c>
      <c r="E21" s="7" t="s">
        <v>230</v>
      </c>
      <c r="F21" s="4">
        <v>4.0740740740740746E-3</v>
      </c>
      <c r="G21" s="2" t="s">
        <v>290</v>
      </c>
      <c r="H21" s="2" t="s">
        <v>291</v>
      </c>
      <c r="I21" s="2" t="s">
        <v>292</v>
      </c>
      <c r="J21" s="2" t="s">
        <v>3</v>
      </c>
      <c r="L21" s="5"/>
      <c r="M21" s="6"/>
    </row>
    <row r="22" spans="3:13" x14ac:dyDescent="0.2">
      <c r="C22" s="66">
        <v>10</v>
      </c>
      <c r="D22" s="1">
        <v>80</v>
      </c>
      <c r="E22" s="7" t="s">
        <v>231</v>
      </c>
      <c r="F22" s="4">
        <v>4.1203703703703706E-3</v>
      </c>
      <c r="G22" s="2" t="s">
        <v>293</v>
      </c>
      <c r="H22" s="2" t="s">
        <v>106</v>
      </c>
      <c r="I22" s="2" t="s">
        <v>294</v>
      </c>
      <c r="J22" s="2" t="s">
        <v>3</v>
      </c>
      <c r="L22" s="5"/>
      <c r="M22" s="6"/>
    </row>
    <row r="23" spans="3:13" x14ac:dyDescent="0.2">
      <c r="C23" s="66">
        <v>11</v>
      </c>
      <c r="D23" s="1">
        <v>79</v>
      </c>
      <c r="E23" s="7" t="s">
        <v>232</v>
      </c>
      <c r="F23" s="4">
        <v>4.1782407407407402E-3</v>
      </c>
      <c r="G23" s="2" t="s">
        <v>192</v>
      </c>
      <c r="H23" s="2" t="s">
        <v>295</v>
      </c>
      <c r="I23" s="2" t="s">
        <v>294</v>
      </c>
      <c r="J23" s="2" t="s">
        <v>3</v>
      </c>
      <c r="L23" s="5"/>
      <c r="M23" s="6"/>
    </row>
    <row r="24" spans="3:13" x14ac:dyDescent="0.2">
      <c r="C24" s="66">
        <v>12</v>
      </c>
      <c r="D24" s="1">
        <v>87</v>
      </c>
      <c r="E24" s="7" t="s">
        <v>233</v>
      </c>
      <c r="F24" s="4">
        <v>4.2245370370370371E-3</v>
      </c>
      <c r="G24" s="2" t="s">
        <v>187</v>
      </c>
      <c r="H24" s="2" t="s">
        <v>296</v>
      </c>
      <c r="I24" s="2" t="s">
        <v>177</v>
      </c>
      <c r="J24" s="2" t="s">
        <v>3</v>
      </c>
      <c r="L24" s="5"/>
      <c r="M24" s="6"/>
    </row>
    <row r="25" spans="3:13" x14ac:dyDescent="0.2">
      <c r="C25" s="66">
        <v>13</v>
      </c>
      <c r="D25" s="1">
        <v>75</v>
      </c>
      <c r="E25" s="7" t="s">
        <v>235</v>
      </c>
      <c r="F25" s="4">
        <v>4.5023148148148149E-3</v>
      </c>
      <c r="G25" s="2" t="s">
        <v>297</v>
      </c>
      <c r="H25" s="2" t="s">
        <v>298</v>
      </c>
      <c r="I25" s="2" t="s">
        <v>294</v>
      </c>
      <c r="J25" s="2" t="s">
        <v>3</v>
      </c>
      <c r="L25" s="5"/>
      <c r="M25" s="6"/>
    </row>
    <row r="26" spans="3:13" x14ac:dyDescent="0.2">
      <c r="C26" s="66">
        <v>14</v>
      </c>
      <c r="D26" s="3">
        <v>90</v>
      </c>
      <c r="E26" s="7" t="s">
        <v>243</v>
      </c>
      <c r="F26" s="4">
        <v>5.3819444444444453E-3</v>
      </c>
      <c r="G26" s="2" t="s">
        <v>299</v>
      </c>
      <c r="H26" s="2" t="s">
        <v>300</v>
      </c>
      <c r="I26" s="2" t="s">
        <v>294</v>
      </c>
      <c r="J26" s="2" t="s">
        <v>3</v>
      </c>
      <c r="L26" s="5"/>
      <c r="M26" s="6"/>
    </row>
    <row r="27" spans="3:13" x14ac:dyDescent="0.2">
      <c r="C27" s="66">
        <v>15</v>
      </c>
      <c r="D27" s="3">
        <v>91</v>
      </c>
      <c r="E27" s="7" t="s">
        <v>245</v>
      </c>
      <c r="F27" s="4">
        <v>5.4166666666666669E-3</v>
      </c>
      <c r="G27" s="2" t="s">
        <v>187</v>
      </c>
      <c r="H27" s="2" t="s">
        <v>301</v>
      </c>
      <c r="I27" s="2" t="s">
        <v>150</v>
      </c>
      <c r="J27" s="2" t="s">
        <v>3</v>
      </c>
      <c r="L27" s="5"/>
      <c r="M27" s="6"/>
    </row>
    <row r="28" spans="3:13" x14ac:dyDescent="0.2">
      <c r="C28" s="66">
        <v>16</v>
      </c>
      <c r="D28" s="67">
        <v>77</v>
      </c>
      <c r="E28" s="67">
        <v>755</v>
      </c>
      <c r="F28" s="68">
        <v>5.4976851851851853E-3</v>
      </c>
      <c r="G28" s="67" t="s">
        <v>302</v>
      </c>
      <c r="H28" s="67" t="s">
        <v>112</v>
      </c>
      <c r="I28" s="67" t="s">
        <v>303</v>
      </c>
      <c r="J28" s="67" t="s">
        <v>3</v>
      </c>
      <c r="L28" s="5"/>
      <c r="M28" s="6"/>
    </row>
    <row r="29" spans="3:13" x14ac:dyDescent="0.2">
      <c r="C29" s="66">
        <v>17</v>
      </c>
      <c r="D29" s="67">
        <v>85</v>
      </c>
      <c r="E29" s="67">
        <v>756</v>
      </c>
      <c r="F29" s="68">
        <v>5.5092592592592589E-3</v>
      </c>
      <c r="G29" s="67" t="s">
        <v>304</v>
      </c>
      <c r="H29" s="67" t="s">
        <v>119</v>
      </c>
      <c r="I29" s="67" t="s">
        <v>95</v>
      </c>
      <c r="J29" s="67" t="s">
        <v>3</v>
      </c>
      <c r="L29" s="5"/>
      <c r="M29" s="6"/>
    </row>
    <row r="30" spans="3:13" x14ac:dyDescent="0.2">
      <c r="C30" s="66">
        <v>18</v>
      </c>
      <c r="D30" s="67">
        <v>92</v>
      </c>
      <c r="E30" s="67">
        <v>842</v>
      </c>
      <c r="F30" s="68">
        <v>6.0416666666666665E-3</v>
      </c>
      <c r="G30" s="67" t="s">
        <v>305</v>
      </c>
      <c r="H30" s="67" t="s">
        <v>306</v>
      </c>
      <c r="I30" s="67" t="s">
        <v>294</v>
      </c>
      <c r="J30" s="67" t="s">
        <v>3</v>
      </c>
      <c r="L30" s="5"/>
      <c r="M30" s="6"/>
    </row>
    <row r="31" spans="3:13" hidden="1" x14ac:dyDescent="0.2">
      <c r="C31" s="66">
        <v>19</v>
      </c>
      <c r="D31" s="67"/>
      <c r="E31" s="67"/>
      <c r="F31" s="68"/>
      <c r="G31" s="67" t="e">
        <f>_xlfn.IFNA(VLOOKUP($D31,#REF!,2),"")</f>
        <v>#REF!</v>
      </c>
      <c r="H31" s="67" t="e">
        <f>_xlfn.IFNA(VLOOKUP($D31,#REF!,3),"")</f>
        <v>#REF!</v>
      </c>
      <c r="I31" s="67" t="e">
        <f>_xlfn.IFNA(VLOOKUP($D31,#REF!,4),"")</f>
        <v>#REF!</v>
      </c>
      <c r="J31" s="67" t="e">
        <f>_xlfn.IFNA(VLOOKUP($D31,#REF!,7),"")</f>
        <v>#REF!</v>
      </c>
      <c r="L31" s="5"/>
      <c r="M31" s="6"/>
    </row>
    <row r="32" spans="3:13" hidden="1" x14ac:dyDescent="0.2">
      <c r="C32" s="66">
        <v>20</v>
      </c>
      <c r="D32" s="67"/>
      <c r="E32" s="67"/>
      <c r="F32" s="68"/>
      <c r="G32" s="67" t="e">
        <f>_xlfn.IFNA(VLOOKUP($D32,#REF!,2),"")</f>
        <v>#REF!</v>
      </c>
      <c r="H32" s="67" t="e">
        <f>_xlfn.IFNA(VLOOKUP($D32,#REF!,3),"")</f>
        <v>#REF!</v>
      </c>
      <c r="I32" s="67" t="e">
        <f>_xlfn.IFNA(VLOOKUP($D32,#REF!,4),"")</f>
        <v>#REF!</v>
      </c>
      <c r="J32" s="67" t="e">
        <f>_xlfn.IFNA(VLOOKUP($D32,#REF!,7),"")</f>
        <v>#REF!</v>
      </c>
      <c r="L32" s="5"/>
      <c r="M32" s="6"/>
    </row>
    <row r="33" spans="3:13" hidden="1" x14ac:dyDescent="0.2">
      <c r="C33" s="66">
        <v>21</v>
      </c>
      <c r="D33" s="67"/>
      <c r="E33" s="67"/>
      <c r="F33" s="68"/>
      <c r="G33" s="67" t="e">
        <f>_xlfn.IFNA(VLOOKUP($D33,#REF!,2),"")</f>
        <v>#REF!</v>
      </c>
      <c r="H33" s="67" t="e">
        <f>_xlfn.IFNA(VLOOKUP($D33,#REF!,3),"")</f>
        <v>#REF!</v>
      </c>
      <c r="I33" s="67" t="e">
        <f>_xlfn.IFNA(VLOOKUP($D33,#REF!,4),"")</f>
        <v>#REF!</v>
      </c>
      <c r="J33" s="67" t="e">
        <f>_xlfn.IFNA(VLOOKUP($D33,#REF!,7),"")</f>
        <v>#REF!</v>
      </c>
      <c r="L33" s="5"/>
      <c r="M33" s="6"/>
    </row>
    <row r="34" spans="3:13" hidden="1" x14ac:dyDescent="0.2">
      <c r="C34" s="66">
        <v>22</v>
      </c>
      <c r="D34" s="67"/>
      <c r="E34" s="67"/>
      <c r="F34" s="68"/>
      <c r="G34" s="67" t="e">
        <f>_xlfn.IFNA(VLOOKUP($D34,#REF!,2),"")</f>
        <v>#REF!</v>
      </c>
      <c r="H34" s="67" t="e">
        <f>_xlfn.IFNA(VLOOKUP($D34,#REF!,3),"")</f>
        <v>#REF!</v>
      </c>
      <c r="I34" s="67" t="e">
        <f>_xlfn.IFNA(VLOOKUP($D34,#REF!,4),"")</f>
        <v>#REF!</v>
      </c>
      <c r="J34" s="67" t="e">
        <f>_xlfn.IFNA(VLOOKUP($D34,#REF!,7),"")</f>
        <v>#REF!</v>
      </c>
      <c r="L34" s="5"/>
      <c r="M34" s="6"/>
    </row>
    <row r="35" spans="3:13" hidden="1" x14ac:dyDescent="0.2">
      <c r="C35" s="66">
        <v>23</v>
      </c>
      <c r="D35" s="67"/>
      <c r="E35" s="67"/>
      <c r="F35" s="68"/>
      <c r="G35" s="67" t="e">
        <f>_xlfn.IFNA(VLOOKUP($D35,#REF!,2),"")</f>
        <v>#REF!</v>
      </c>
      <c r="H35" s="67" t="e">
        <f>_xlfn.IFNA(VLOOKUP($D35,#REF!,3),"")</f>
        <v>#REF!</v>
      </c>
      <c r="I35" s="67" t="e">
        <f>_xlfn.IFNA(VLOOKUP($D35,#REF!,4),"")</f>
        <v>#REF!</v>
      </c>
      <c r="J35" s="67" t="e">
        <f>_xlfn.IFNA(VLOOKUP($D35,#REF!,7),"")</f>
        <v>#REF!</v>
      </c>
      <c r="L35" s="5"/>
      <c r="M35" s="6"/>
    </row>
    <row r="36" spans="3:13" hidden="1" x14ac:dyDescent="0.2">
      <c r="C36" s="66">
        <v>24</v>
      </c>
      <c r="D36" s="67"/>
      <c r="E36" s="67"/>
      <c r="F36" s="68"/>
      <c r="G36" s="67" t="e">
        <f>_xlfn.IFNA(VLOOKUP($D36,#REF!,2),"")</f>
        <v>#REF!</v>
      </c>
      <c r="H36" s="67" t="e">
        <f>_xlfn.IFNA(VLOOKUP($D36,#REF!,3),"")</f>
        <v>#REF!</v>
      </c>
      <c r="I36" s="67" t="e">
        <f>_xlfn.IFNA(VLOOKUP($D36,#REF!,4),"")</f>
        <v>#REF!</v>
      </c>
      <c r="J36" s="67" t="e">
        <f>_xlfn.IFNA(VLOOKUP($D36,#REF!,7),"")</f>
        <v>#REF!</v>
      </c>
      <c r="L36" s="5"/>
      <c r="M36" s="6"/>
    </row>
    <row r="37" spans="3:13" hidden="1" x14ac:dyDescent="0.2">
      <c r="C37" s="66">
        <v>25</v>
      </c>
      <c r="D37" s="67"/>
      <c r="E37" s="67"/>
      <c r="F37" s="68"/>
      <c r="G37" s="67" t="e">
        <f>_xlfn.IFNA(VLOOKUP($D37,#REF!,2),"")</f>
        <v>#REF!</v>
      </c>
      <c r="H37" s="67" t="e">
        <f>_xlfn.IFNA(VLOOKUP($D37,#REF!,3),"")</f>
        <v>#REF!</v>
      </c>
      <c r="I37" s="67" t="e">
        <f>_xlfn.IFNA(VLOOKUP($D37,#REF!,4),"")</f>
        <v>#REF!</v>
      </c>
      <c r="J37" s="67" t="e">
        <f>_xlfn.IFNA(VLOOKUP($D37,#REF!,7),"")</f>
        <v>#REF!</v>
      </c>
      <c r="L37" s="5"/>
      <c r="M37" s="6"/>
    </row>
    <row r="38" spans="3:13" hidden="1" x14ac:dyDescent="0.2">
      <c r="C38" s="66">
        <v>26</v>
      </c>
      <c r="D38" s="67"/>
      <c r="E38" s="67"/>
      <c r="F38" s="68"/>
      <c r="G38" s="67" t="e">
        <f>_xlfn.IFNA(VLOOKUP($D38,#REF!,2),"")</f>
        <v>#REF!</v>
      </c>
      <c r="H38" s="67" t="e">
        <f>_xlfn.IFNA(VLOOKUP($D38,#REF!,3),"")</f>
        <v>#REF!</v>
      </c>
      <c r="I38" s="67" t="e">
        <f>_xlfn.IFNA(VLOOKUP($D38,#REF!,4),"")</f>
        <v>#REF!</v>
      </c>
      <c r="J38" s="67" t="e">
        <f>_xlfn.IFNA(VLOOKUP($D38,#REF!,7),"")</f>
        <v>#REF!</v>
      </c>
      <c r="L38" s="5"/>
      <c r="M38" s="6"/>
    </row>
    <row r="39" spans="3:13" hidden="1" x14ac:dyDescent="0.2">
      <c r="C39" s="66">
        <v>27</v>
      </c>
      <c r="D39" s="67"/>
      <c r="E39" s="67"/>
      <c r="F39" s="68"/>
      <c r="G39" s="67" t="e">
        <f>_xlfn.IFNA(VLOOKUP($D39,#REF!,2),"")</f>
        <v>#REF!</v>
      </c>
      <c r="H39" s="67" t="e">
        <f>_xlfn.IFNA(VLOOKUP($D39,#REF!,3),"")</f>
        <v>#REF!</v>
      </c>
      <c r="I39" s="67" t="e">
        <f>_xlfn.IFNA(VLOOKUP($D39,#REF!,4),"")</f>
        <v>#REF!</v>
      </c>
      <c r="J39" s="67" t="e">
        <f>_xlfn.IFNA(VLOOKUP($D39,#REF!,7),"")</f>
        <v>#REF!</v>
      </c>
      <c r="L39" s="5"/>
      <c r="M39" s="6"/>
    </row>
    <row r="40" spans="3:13" hidden="1" x14ac:dyDescent="0.2">
      <c r="C40" s="66">
        <v>28</v>
      </c>
      <c r="D40" s="67"/>
      <c r="E40" s="67"/>
      <c r="F40" s="68"/>
      <c r="G40" s="67" t="e">
        <f>_xlfn.IFNA(VLOOKUP($D40,#REF!,2),"")</f>
        <v>#REF!</v>
      </c>
      <c r="H40" s="67" t="e">
        <f>_xlfn.IFNA(VLOOKUP($D40,#REF!,3),"")</f>
        <v>#REF!</v>
      </c>
      <c r="I40" s="67" t="e">
        <f>_xlfn.IFNA(VLOOKUP($D40,#REF!,4),"")</f>
        <v>#REF!</v>
      </c>
      <c r="J40" s="67" t="e">
        <f>_xlfn.IFNA(VLOOKUP($D40,#REF!,7),"")</f>
        <v>#REF!</v>
      </c>
      <c r="L40" s="5"/>
      <c r="M40" s="6"/>
    </row>
    <row r="41" spans="3:13" hidden="1" x14ac:dyDescent="0.2">
      <c r="C41" s="66">
        <v>29</v>
      </c>
      <c r="D41" s="67"/>
      <c r="E41" s="67"/>
      <c r="F41" s="68"/>
      <c r="G41" s="67" t="e">
        <f>_xlfn.IFNA(VLOOKUP($D41,#REF!,2),"")</f>
        <v>#REF!</v>
      </c>
      <c r="H41" s="67" t="e">
        <f>_xlfn.IFNA(VLOOKUP($D41,#REF!,3),"")</f>
        <v>#REF!</v>
      </c>
      <c r="I41" s="67" t="e">
        <f>_xlfn.IFNA(VLOOKUP($D41,#REF!,4),"")</f>
        <v>#REF!</v>
      </c>
      <c r="J41" s="67" t="e">
        <f>_xlfn.IFNA(VLOOKUP($D41,#REF!,7),"")</f>
        <v>#REF!</v>
      </c>
      <c r="L41" s="5"/>
      <c r="M41" s="6"/>
    </row>
    <row r="42" spans="3:13" hidden="1" x14ac:dyDescent="0.2">
      <c r="C42" s="66">
        <v>30</v>
      </c>
      <c r="D42" s="67"/>
      <c r="E42" s="67"/>
      <c r="F42" s="68"/>
      <c r="G42" s="67" t="e">
        <f>_xlfn.IFNA(VLOOKUP($D42,#REF!,2),"")</f>
        <v>#REF!</v>
      </c>
      <c r="H42" s="67" t="e">
        <f>_xlfn.IFNA(VLOOKUP($D42,#REF!,3),"")</f>
        <v>#REF!</v>
      </c>
      <c r="I42" s="67" t="e">
        <f>_xlfn.IFNA(VLOOKUP($D42,#REF!,4),"")</f>
        <v>#REF!</v>
      </c>
      <c r="J42" s="67" t="e">
        <f>_xlfn.IFNA(VLOOKUP($D42,#REF!,7),"")</f>
        <v>#REF!</v>
      </c>
      <c r="L42" s="5"/>
      <c r="M42" s="6"/>
    </row>
    <row r="43" spans="3:13" hidden="1" x14ac:dyDescent="0.2">
      <c r="C43" s="66"/>
      <c r="D43" s="67"/>
      <c r="E43" s="67"/>
      <c r="F43" s="68"/>
      <c r="G43" s="67"/>
      <c r="H43" s="67"/>
      <c r="I43" s="67"/>
      <c r="J43" s="67"/>
      <c r="L43" s="5"/>
      <c r="M43" s="6"/>
    </row>
    <row r="44" spans="3:13" x14ac:dyDescent="0.2">
      <c r="C44" s="25"/>
      <c r="D44" s="26"/>
      <c r="E44" s="26"/>
      <c r="F44" s="27"/>
      <c r="G44" s="26"/>
      <c r="H44" s="26"/>
      <c r="I44" s="26"/>
      <c r="J44" s="26"/>
      <c r="L44" s="5"/>
      <c r="M44" s="6"/>
    </row>
    <row r="45" spans="3:13" ht="18" x14ac:dyDescent="0.25">
      <c r="C45" s="19" t="s">
        <v>39</v>
      </c>
      <c r="D45" s="19"/>
      <c r="E45" s="19"/>
      <c r="F45" s="19"/>
      <c r="G45" s="19"/>
      <c r="H45" s="19"/>
      <c r="I45" s="19"/>
      <c r="J45" s="20">
        <f>COUNTA(D47:D76)</f>
        <v>17</v>
      </c>
    </row>
    <row r="46" spans="3:13" ht="18" hidden="1" x14ac:dyDescent="0.2">
      <c r="C46" s="10"/>
      <c r="D46" s="26"/>
      <c r="E46" s="26"/>
      <c r="F46" s="27"/>
      <c r="G46" s="26"/>
      <c r="H46" s="26"/>
      <c r="I46" s="26"/>
      <c r="J46" s="26"/>
    </row>
    <row r="47" spans="3:13" x14ac:dyDescent="0.2">
      <c r="C47" s="22">
        <v>1</v>
      </c>
      <c r="D47" s="1">
        <v>60</v>
      </c>
      <c r="E47" s="7" t="s">
        <v>223</v>
      </c>
      <c r="F47" s="32" t="s">
        <v>249</v>
      </c>
      <c r="G47" s="33" t="s">
        <v>120</v>
      </c>
      <c r="H47" s="33" t="s">
        <v>121</v>
      </c>
      <c r="I47" s="33" t="s">
        <v>122</v>
      </c>
      <c r="J47" s="33" t="s">
        <v>4</v>
      </c>
    </row>
    <row r="48" spans="3:13" x14ac:dyDescent="0.2">
      <c r="C48" s="22">
        <v>2</v>
      </c>
      <c r="D48" s="1">
        <v>58</v>
      </c>
      <c r="E48" s="7" t="s">
        <v>230</v>
      </c>
      <c r="F48" s="32" t="s">
        <v>250</v>
      </c>
      <c r="G48" s="33" t="s">
        <v>100</v>
      </c>
      <c r="H48" s="33" t="s">
        <v>110</v>
      </c>
      <c r="I48" s="33" t="s">
        <v>102</v>
      </c>
      <c r="J48" s="33" t="s">
        <v>4</v>
      </c>
    </row>
    <row r="49" spans="3:10" x14ac:dyDescent="0.2">
      <c r="C49" s="22">
        <v>3</v>
      </c>
      <c r="D49" s="1">
        <v>64</v>
      </c>
      <c r="E49" s="7" t="s">
        <v>232</v>
      </c>
      <c r="F49" s="32" t="s">
        <v>251</v>
      </c>
      <c r="G49" s="33" t="s">
        <v>163</v>
      </c>
      <c r="H49" s="33" t="s">
        <v>164</v>
      </c>
      <c r="I49" s="33" t="s">
        <v>150</v>
      </c>
      <c r="J49" s="33" t="s">
        <v>4</v>
      </c>
    </row>
    <row r="50" spans="3:10" x14ac:dyDescent="0.2">
      <c r="C50" s="22">
        <v>4</v>
      </c>
      <c r="D50" s="1">
        <v>56</v>
      </c>
      <c r="E50" s="7" t="s">
        <v>234</v>
      </c>
      <c r="F50" s="32" t="s">
        <v>252</v>
      </c>
      <c r="G50" s="33" t="s">
        <v>107</v>
      </c>
      <c r="H50" s="33" t="s">
        <v>108</v>
      </c>
      <c r="I50" s="33" t="s">
        <v>109</v>
      </c>
      <c r="J50" s="33" t="s">
        <v>4</v>
      </c>
    </row>
    <row r="51" spans="3:10" x14ac:dyDescent="0.2">
      <c r="C51" s="22">
        <v>5</v>
      </c>
      <c r="D51" s="1">
        <v>52</v>
      </c>
      <c r="E51" s="7" t="s">
        <v>235</v>
      </c>
      <c r="F51" s="32" t="s">
        <v>253</v>
      </c>
      <c r="G51" s="33" t="s">
        <v>100</v>
      </c>
      <c r="H51" s="33" t="s">
        <v>104</v>
      </c>
      <c r="I51" s="33" t="s">
        <v>28</v>
      </c>
      <c r="J51" s="33" t="s">
        <v>4</v>
      </c>
    </row>
    <row r="52" spans="3:10" x14ac:dyDescent="0.2">
      <c r="C52" s="22">
        <v>6</v>
      </c>
      <c r="D52" s="1">
        <v>51</v>
      </c>
      <c r="E52" s="7" t="s">
        <v>236</v>
      </c>
      <c r="F52" s="32" t="s">
        <v>254</v>
      </c>
      <c r="G52" s="33" t="s">
        <v>98</v>
      </c>
      <c r="H52" s="33" t="s">
        <v>99</v>
      </c>
      <c r="I52" s="33" t="s">
        <v>28</v>
      </c>
      <c r="J52" s="33" t="s">
        <v>4</v>
      </c>
    </row>
    <row r="53" spans="3:10" x14ac:dyDescent="0.2">
      <c r="C53" s="22">
        <v>7</v>
      </c>
      <c r="D53" s="1">
        <v>61</v>
      </c>
      <c r="E53" s="7" t="s">
        <v>237</v>
      </c>
      <c r="F53" s="32" t="s">
        <v>255</v>
      </c>
      <c r="G53" s="33" t="s">
        <v>139</v>
      </c>
      <c r="H53" s="33" t="s">
        <v>140</v>
      </c>
      <c r="I53" s="33" t="s">
        <v>141</v>
      </c>
      <c r="J53" s="33" t="s">
        <v>4</v>
      </c>
    </row>
    <row r="54" spans="3:10" x14ac:dyDescent="0.2">
      <c r="C54" s="22">
        <v>8</v>
      </c>
      <c r="D54" s="1">
        <v>59</v>
      </c>
      <c r="E54" s="7" t="s">
        <v>238</v>
      </c>
      <c r="F54" s="32" t="s">
        <v>256</v>
      </c>
      <c r="G54" s="33" t="s">
        <v>118</v>
      </c>
      <c r="H54" s="33" t="s">
        <v>119</v>
      </c>
      <c r="I54" s="33" t="s">
        <v>95</v>
      </c>
      <c r="J54" s="33" t="s">
        <v>4</v>
      </c>
    </row>
    <row r="55" spans="3:10" x14ac:dyDescent="0.2">
      <c r="C55" s="22">
        <v>9</v>
      </c>
      <c r="D55" s="1">
        <v>53</v>
      </c>
      <c r="E55" s="7" t="s">
        <v>239</v>
      </c>
      <c r="F55" s="32" t="s">
        <v>257</v>
      </c>
      <c r="G55" s="33" t="s">
        <v>100</v>
      </c>
      <c r="H55" s="33" t="s">
        <v>101</v>
      </c>
      <c r="I55" s="33" t="s">
        <v>102</v>
      </c>
      <c r="J55" s="33" t="s">
        <v>4</v>
      </c>
    </row>
    <row r="56" spans="3:10" x14ac:dyDescent="0.2">
      <c r="C56" s="22">
        <v>10</v>
      </c>
      <c r="D56" s="1">
        <v>50</v>
      </c>
      <c r="E56" s="7" t="s">
        <v>240</v>
      </c>
      <c r="F56" s="32" t="s">
        <v>258</v>
      </c>
      <c r="G56" s="33" t="s">
        <v>93</v>
      </c>
      <c r="H56" s="33" t="s">
        <v>94</v>
      </c>
      <c r="I56" s="33" t="s">
        <v>95</v>
      </c>
      <c r="J56" s="33" t="s">
        <v>4</v>
      </c>
    </row>
    <row r="57" spans="3:10" x14ac:dyDescent="0.2">
      <c r="C57" s="22">
        <v>11</v>
      </c>
      <c r="D57" s="1">
        <v>57</v>
      </c>
      <c r="E57" s="7" t="s">
        <v>240</v>
      </c>
      <c r="F57" s="32" t="s">
        <v>258</v>
      </c>
      <c r="G57" s="33" t="s">
        <v>96</v>
      </c>
      <c r="H57" s="33" t="s">
        <v>97</v>
      </c>
      <c r="I57" s="33" t="s">
        <v>95</v>
      </c>
      <c r="J57" s="33" t="s">
        <v>4</v>
      </c>
    </row>
    <row r="58" spans="3:10" x14ac:dyDescent="0.2">
      <c r="C58" s="22">
        <v>12</v>
      </c>
      <c r="D58" s="1">
        <v>63</v>
      </c>
      <c r="E58" s="7" t="s">
        <v>241</v>
      </c>
      <c r="F58" s="32" t="s">
        <v>259</v>
      </c>
      <c r="G58" s="33" t="s">
        <v>160</v>
      </c>
      <c r="H58" s="33" t="s">
        <v>161</v>
      </c>
      <c r="I58" s="33" t="s">
        <v>162</v>
      </c>
      <c r="J58" s="33" t="s">
        <v>4</v>
      </c>
    </row>
    <row r="59" spans="3:10" x14ac:dyDescent="0.2">
      <c r="C59" s="22">
        <v>13</v>
      </c>
      <c r="D59" s="3">
        <v>66</v>
      </c>
      <c r="E59" s="7" t="s">
        <v>242</v>
      </c>
      <c r="F59" s="32" t="s">
        <v>260</v>
      </c>
      <c r="G59" s="33" t="s">
        <v>199</v>
      </c>
      <c r="H59" s="33" t="s">
        <v>198</v>
      </c>
      <c r="I59" s="33" t="s">
        <v>28</v>
      </c>
      <c r="J59" s="33" t="s">
        <v>4</v>
      </c>
    </row>
    <row r="60" spans="3:10" x14ac:dyDescent="0.2">
      <c r="C60" s="22">
        <v>14</v>
      </c>
      <c r="D60" s="3">
        <v>62</v>
      </c>
      <c r="E60" s="7" t="s">
        <v>244</v>
      </c>
      <c r="F60" s="32" t="s">
        <v>261</v>
      </c>
      <c r="G60" s="33" t="s">
        <v>158</v>
      </c>
      <c r="H60" s="33" t="s">
        <v>159</v>
      </c>
      <c r="I60" s="33" t="s">
        <v>102</v>
      </c>
      <c r="J60" s="33" t="s">
        <v>4</v>
      </c>
    </row>
    <row r="61" spans="3:10" x14ac:dyDescent="0.2">
      <c r="C61" s="22">
        <v>15</v>
      </c>
      <c r="D61" s="3">
        <v>55</v>
      </c>
      <c r="E61" s="7" t="s">
        <v>246</v>
      </c>
      <c r="F61" s="32" t="s">
        <v>262</v>
      </c>
      <c r="G61" s="33" t="s">
        <v>105</v>
      </c>
      <c r="H61" s="33" t="s">
        <v>106</v>
      </c>
      <c r="I61" s="33" t="s">
        <v>28</v>
      </c>
      <c r="J61" s="33" t="s">
        <v>4</v>
      </c>
    </row>
    <row r="62" spans="3:10" x14ac:dyDescent="0.2">
      <c r="C62" s="22">
        <v>16</v>
      </c>
      <c r="D62" s="3">
        <v>54</v>
      </c>
      <c r="E62" s="7" t="s">
        <v>247</v>
      </c>
      <c r="F62" s="32" t="s">
        <v>263</v>
      </c>
      <c r="G62" s="33" t="s">
        <v>103</v>
      </c>
      <c r="H62" s="33" t="s">
        <v>104</v>
      </c>
      <c r="I62" s="33" t="s">
        <v>28</v>
      </c>
      <c r="J62" s="33" t="s">
        <v>4</v>
      </c>
    </row>
    <row r="63" spans="3:10" x14ac:dyDescent="0.2">
      <c r="C63" s="22">
        <v>17</v>
      </c>
      <c r="D63" s="3">
        <v>65</v>
      </c>
      <c r="E63" s="7" t="s">
        <v>248</v>
      </c>
      <c r="F63" s="32" t="s">
        <v>264</v>
      </c>
      <c r="G63" s="33" t="s">
        <v>197</v>
      </c>
      <c r="H63" s="33" t="s">
        <v>198</v>
      </c>
      <c r="I63" s="33" t="s">
        <v>28</v>
      </c>
      <c r="J63" s="33" t="s">
        <v>4</v>
      </c>
    </row>
    <row r="64" spans="3:10" x14ac:dyDescent="0.2">
      <c r="C64" s="22">
        <v>18</v>
      </c>
      <c r="D64" s="72"/>
      <c r="E64" s="69"/>
      <c r="F64" s="70"/>
      <c r="G64" s="71"/>
      <c r="H64" s="71"/>
      <c r="I64" s="71"/>
      <c r="J64" s="71"/>
    </row>
    <row r="65" spans="3:10" x14ac:dyDescent="0.2">
      <c r="C65" s="22">
        <v>19</v>
      </c>
      <c r="D65" s="22"/>
      <c r="E65" s="22"/>
      <c r="F65" s="22"/>
      <c r="G65" s="23" t="e">
        <f>_xlfn.IFNA(VLOOKUP($D65,#REF!,2),"")</f>
        <v>#REF!</v>
      </c>
      <c r="H65" s="23" t="e">
        <f>_xlfn.IFNA(VLOOKUP($D65,#REF!,3),"")</f>
        <v>#REF!</v>
      </c>
      <c r="I65" s="23" t="e">
        <f>_xlfn.IFNA(VLOOKUP($D65,#REF!,4),"")</f>
        <v>#REF!</v>
      </c>
      <c r="J65" s="23" t="e">
        <f>_xlfn.IFNA(VLOOKUP($D65,#REF!,7),"")</f>
        <v>#REF!</v>
      </c>
    </row>
    <row r="66" spans="3:10" x14ac:dyDescent="0.2">
      <c r="C66" s="22">
        <v>20</v>
      </c>
      <c r="D66" s="73"/>
      <c r="E66" s="73"/>
      <c r="F66" s="73"/>
      <c r="G66" s="23" t="e">
        <f>_xlfn.IFNA(VLOOKUP($D66,#REF!,2),"")</f>
        <v>#REF!</v>
      </c>
      <c r="H66" s="23" t="e">
        <f>_xlfn.IFNA(VLOOKUP($D66,#REF!,3),"")</f>
        <v>#REF!</v>
      </c>
      <c r="I66" s="23" t="e">
        <f>_xlfn.IFNA(VLOOKUP($D66,#REF!,4),"")</f>
        <v>#REF!</v>
      </c>
      <c r="J66" s="23" t="e">
        <f>_xlfn.IFNA(VLOOKUP($D66,#REF!,7),"")</f>
        <v>#REF!</v>
      </c>
    </row>
    <row r="67" spans="3:10" x14ac:dyDescent="0.2">
      <c r="C67" s="22">
        <v>21</v>
      </c>
      <c r="D67" s="74"/>
      <c r="E67" s="74"/>
      <c r="F67" s="74"/>
      <c r="G67" s="23" t="e">
        <f>_xlfn.IFNA(VLOOKUP($D67,#REF!,2),"")</f>
        <v>#REF!</v>
      </c>
      <c r="H67" s="23" t="e">
        <f>_xlfn.IFNA(VLOOKUP($D67,#REF!,3),"")</f>
        <v>#REF!</v>
      </c>
      <c r="I67" s="23" t="e">
        <f>_xlfn.IFNA(VLOOKUP($D67,#REF!,4),"")</f>
        <v>#REF!</v>
      </c>
      <c r="J67" s="23" t="e">
        <f>_xlfn.IFNA(VLOOKUP($D67,#REF!,7),"")</f>
        <v>#REF!</v>
      </c>
    </row>
    <row r="68" spans="3:10" x14ac:dyDescent="0.2">
      <c r="C68" s="22">
        <v>22</v>
      </c>
      <c r="D68" s="74"/>
      <c r="E68" s="74"/>
      <c r="F68" s="74"/>
      <c r="G68" s="23" t="e">
        <f>_xlfn.IFNA(VLOOKUP($D68,#REF!,2),"")</f>
        <v>#REF!</v>
      </c>
      <c r="H68" s="23" t="e">
        <f>_xlfn.IFNA(VLOOKUP($D68,#REF!,3),"")</f>
        <v>#REF!</v>
      </c>
      <c r="I68" s="23" t="e">
        <f>_xlfn.IFNA(VLOOKUP($D68,#REF!,4),"")</f>
        <v>#REF!</v>
      </c>
      <c r="J68" s="23" t="e">
        <f>_xlfn.IFNA(VLOOKUP($D68,#REF!,7),"")</f>
        <v>#REF!</v>
      </c>
    </row>
    <row r="69" spans="3:10" x14ac:dyDescent="0.2">
      <c r="C69" s="22">
        <v>23</v>
      </c>
      <c r="D69" s="74"/>
      <c r="E69" s="74"/>
      <c r="F69" s="74"/>
      <c r="G69" s="23" t="e">
        <f>_xlfn.IFNA(VLOOKUP($D69,#REF!,2),"")</f>
        <v>#REF!</v>
      </c>
      <c r="H69" s="23" t="e">
        <f>_xlfn.IFNA(VLOOKUP($D69,#REF!,3),"")</f>
        <v>#REF!</v>
      </c>
      <c r="I69" s="23" t="e">
        <f>_xlfn.IFNA(VLOOKUP($D69,#REF!,4),"")</f>
        <v>#REF!</v>
      </c>
      <c r="J69" s="23" t="e">
        <f>_xlfn.IFNA(VLOOKUP($D69,#REF!,7),"")</f>
        <v>#REF!</v>
      </c>
    </row>
    <row r="70" spans="3:10" x14ac:dyDescent="0.2">
      <c r="C70" s="22">
        <v>24</v>
      </c>
      <c r="D70" s="74"/>
      <c r="E70" s="74"/>
      <c r="F70" s="74"/>
      <c r="G70" s="23" t="e">
        <f>_xlfn.IFNA(VLOOKUP($D70,#REF!,2),"")</f>
        <v>#REF!</v>
      </c>
      <c r="H70" s="23" t="e">
        <f>_xlfn.IFNA(VLOOKUP($D70,#REF!,3),"")</f>
        <v>#REF!</v>
      </c>
      <c r="I70" s="23" t="e">
        <f>_xlfn.IFNA(VLOOKUP($D70,#REF!,4),"")</f>
        <v>#REF!</v>
      </c>
      <c r="J70" s="23" t="e">
        <f>_xlfn.IFNA(VLOOKUP($D70,#REF!,7),"")</f>
        <v>#REF!</v>
      </c>
    </row>
    <row r="71" spans="3:10" x14ac:dyDescent="0.2">
      <c r="C71" s="22">
        <v>25</v>
      </c>
      <c r="D71" s="74"/>
      <c r="E71" s="74"/>
      <c r="F71" s="74"/>
      <c r="G71" s="23" t="e">
        <f>_xlfn.IFNA(VLOOKUP($D71,#REF!,2),"")</f>
        <v>#REF!</v>
      </c>
      <c r="H71" s="23" t="e">
        <f>_xlfn.IFNA(VLOOKUP($D71,#REF!,3),"")</f>
        <v>#REF!</v>
      </c>
      <c r="I71" s="23" t="e">
        <f>_xlfn.IFNA(VLOOKUP($D71,#REF!,4),"")</f>
        <v>#REF!</v>
      </c>
      <c r="J71" s="23" t="e">
        <f>_xlfn.IFNA(VLOOKUP($D71,#REF!,7),"")</f>
        <v>#REF!</v>
      </c>
    </row>
    <row r="72" spans="3:10" x14ac:dyDescent="0.2">
      <c r="C72" s="22">
        <v>26</v>
      </c>
      <c r="D72" s="74"/>
      <c r="E72" s="74"/>
      <c r="F72" s="74"/>
      <c r="G72" s="23" t="e">
        <f>_xlfn.IFNA(VLOOKUP($D72,#REF!,2),"")</f>
        <v>#REF!</v>
      </c>
      <c r="H72" s="23" t="e">
        <f>_xlfn.IFNA(VLOOKUP($D72,#REF!,3),"")</f>
        <v>#REF!</v>
      </c>
      <c r="I72" s="23" t="e">
        <f>_xlfn.IFNA(VLOOKUP($D72,#REF!,4),"")</f>
        <v>#REF!</v>
      </c>
      <c r="J72" s="23" t="e">
        <f>_xlfn.IFNA(VLOOKUP($D72,#REF!,7),"")</f>
        <v>#REF!</v>
      </c>
    </row>
    <row r="73" spans="3:10" x14ac:dyDescent="0.2">
      <c r="C73" s="22">
        <v>27</v>
      </c>
      <c r="D73" s="74"/>
      <c r="E73" s="74"/>
      <c r="F73" s="74"/>
      <c r="G73" s="23" t="e">
        <f>_xlfn.IFNA(VLOOKUP($D73,#REF!,2),"")</f>
        <v>#REF!</v>
      </c>
      <c r="H73" s="23" t="e">
        <f>_xlfn.IFNA(VLOOKUP($D73,#REF!,3),"")</f>
        <v>#REF!</v>
      </c>
      <c r="I73" s="23" t="e">
        <f>_xlfn.IFNA(VLOOKUP($D73,#REF!,4),"")</f>
        <v>#REF!</v>
      </c>
      <c r="J73" s="23" t="e">
        <f>_xlfn.IFNA(VLOOKUP($D73,#REF!,7),"")</f>
        <v>#REF!</v>
      </c>
    </row>
    <row r="74" spans="3:10" x14ac:dyDescent="0.2">
      <c r="C74" s="22">
        <v>28</v>
      </c>
      <c r="D74" s="74"/>
      <c r="E74" s="74"/>
      <c r="F74" s="74"/>
      <c r="G74" s="23" t="e">
        <f>_xlfn.IFNA(VLOOKUP($D74,#REF!,2),"")</f>
        <v>#REF!</v>
      </c>
      <c r="H74" s="23" t="e">
        <f>_xlfn.IFNA(VLOOKUP($D74,#REF!,3),"")</f>
        <v>#REF!</v>
      </c>
      <c r="I74" s="23" t="e">
        <f>_xlfn.IFNA(VLOOKUP($D74,#REF!,4),"")</f>
        <v>#REF!</v>
      </c>
      <c r="J74" s="23" t="e">
        <f>_xlfn.IFNA(VLOOKUP($D74,#REF!,7),"")</f>
        <v>#REF!</v>
      </c>
    </row>
    <row r="75" spans="3:10" x14ac:dyDescent="0.2">
      <c r="C75" s="22">
        <v>29</v>
      </c>
      <c r="D75" s="74"/>
      <c r="E75" s="74"/>
      <c r="F75" s="74"/>
      <c r="G75" s="23" t="e">
        <f>_xlfn.IFNA(VLOOKUP($D75,#REF!,2),"")</f>
        <v>#REF!</v>
      </c>
      <c r="H75" s="23" t="e">
        <f>_xlfn.IFNA(VLOOKUP($D75,#REF!,3),"")</f>
        <v>#REF!</v>
      </c>
      <c r="I75" s="23" t="e">
        <f>_xlfn.IFNA(VLOOKUP($D75,#REF!,4),"")</f>
        <v>#REF!</v>
      </c>
      <c r="J75" s="23" t="e">
        <f>_xlfn.IFNA(VLOOKUP($D75,#REF!,7),"")</f>
        <v>#REF!</v>
      </c>
    </row>
    <row r="76" spans="3:10" x14ac:dyDescent="0.2">
      <c r="C76" s="22">
        <v>30</v>
      </c>
      <c r="D76" s="74"/>
      <c r="E76" s="74"/>
      <c r="F76" s="74"/>
      <c r="G76" s="23" t="e">
        <f>_xlfn.IFNA(VLOOKUP($D76,#REF!,2),"")</f>
        <v>#REF!</v>
      </c>
      <c r="H76" s="23" t="e">
        <f>_xlfn.IFNA(VLOOKUP($D76,#REF!,3),"")</f>
        <v>#REF!</v>
      </c>
      <c r="I76" s="23" t="e">
        <f>_xlfn.IFNA(VLOOKUP($D76,#REF!,4),"")</f>
        <v>#REF!</v>
      </c>
      <c r="J76" s="23" t="e">
        <f>_xlfn.IFNA(VLOOKUP($D76,#REF!,7),"")</f>
        <v>#REF!</v>
      </c>
    </row>
    <row r="77" spans="3:10" x14ac:dyDescent="0.2">
      <c r="C77" s="79"/>
    </row>
    <row r="78" spans="3:10" x14ac:dyDescent="0.2">
      <c r="C78" s="29"/>
    </row>
    <row r="79" spans="3:10" x14ac:dyDescent="0.2">
      <c r="C79" s="55"/>
    </row>
  </sheetData>
  <mergeCells count="7">
    <mergeCell ref="J7:J8"/>
    <mergeCell ref="E7:E8"/>
    <mergeCell ref="C7:C8"/>
    <mergeCell ref="D7:D8"/>
    <mergeCell ref="G7:G8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2"/>
  <sheetViews>
    <sheetView showGridLines="0" topLeftCell="B25" zoomScale="71" zoomScaleNormal="71" workbookViewId="0">
      <selection activeCell="N38" sqref="N38"/>
    </sheetView>
  </sheetViews>
  <sheetFormatPr defaultRowHeight="15" outlineLevelCol="1" x14ac:dyDescent="0.2"/>
  <cols>
    <col min="1" max="2" width="1.33203125" customWidth="1"/>
    <col min="3" max="3" width="9.21875" customWidth="1"/>
    <col min="4" max="4" width="6.21875" customWidth="1"/>
    <col min="5" max="5" width="6.6640625" customWidth="1" outlineLevel="1"/>
    <col min="6" max="6" width="9" customWidth="1"/>
    <col min="7" max="7" width="12.21875" customWidth="1"/>
    <col min="8" max="8" width="16.109375" customWidth="1"/>
    <col min="9" max="9" width="31.6640625" customWidth="1"/>
    <col min="10" max="10" width="9.88671875" style="8" customWidth="1"/>
    <col min="11" max="12" width="1.33203125" customWidth="1"/>
  </cols>
  <sheetData>
    <row r="1" spans="3:10" ht="4.9000000000000004" customHeight="1" x14ac:dyDescent="0.2"/>
    <row r="2" spans="3:10" s="9" customFormat="1" ht="18" x14ac:dyDescent="0.25">
      <c r="C2" s="34" t="str">
        <f>'TAT Final'!C2</f>
        <v>Winter X Country Series 2018</v>
      </c>
      <c r="D2" s="34"/>
      <c r="E2" s="34"/>
      <c r="F2" s="34"/>
      <c r="G2" s="35"/>
      <c r="H2" s="35"/>
      <c r="I2" s="12" t="s">
        <v>34</v>
      </c>
      <c r="J2" s="13">
        <f>COUNTA(D13:D37)+COUNTA(D41:D71)</f>
        <v>45</v>
      </c>
    </row>
    <row r="3" spans="3:10" s="9" customFormat="1" ht="18" x14ac:dyDescent="0.25">
      <c r="C3" s="34" t="str">
        <f>'TAT Final'!C3</f>
        <v>Knockburn - 4th November 2018</v>
      </c>
      <c r="D3" s="34"/>
      <c r="E3" s="34"/>
      <c r="F3" s="34"/>
      <c r="G3" s="35"/>
      <c r="H3" s="35"/>
      <c r="I3" s="35"/>
      <c r="J3" s="35"/>
    </row>
    <row r="4" spans="3:10" s="9" customFormat="1" ht="5.0999999999999996" customHeight="1" x14ac:dyDescent="0.25">
      <c r="C4" s="35"/>
      <c r="D4" s="35"/>
      <c r="E4" s="35"/>
      <c r="F4" s="35"/>
      <c r="G4" s="35"/>
      <c r="H4" s="35"/>
      <c r="I4" s="35"/>
      <c r="J4" s="35"/>
    </row>
    <row r="5" spans="3:10" s="9" customFormat="1" ht="18" x14ac:dyDescent="0.25">
      <c r="C5" s="36" t="s">
        <v>44</v>
      </c>
      <c r="D5" s="35"/>
      <c r="E5" s="35"/>
      <c r="F5" s="35"/>
      <c r="G5" s="35"/>
      <c r="H5" s="35"/>
      <c r="I5" s="35"/>
      <c r="J5" s="35"/>
    </row>
    <row r="6" spans="3:10" s="9" customFormat="1" ht="5.0999999999999996" customHeight="1" x14ac:dyDescent="0.25">
      <c r="C6" s="34"/>
      <c r="D6" s="35"/>
      <c r="E6" s="35"/>
      <c r="F6" s="35"/>
      <c r="G6" s="35"/>
      <c r="H6" s="35"/>
      <c r="I6" s="35"/>
      <c r="J6" s="35"/>
    </row>
    <row r="7" spans="3:10" s="9" customFormat="1" ht="15.75" customHeight="1" x14ac:dyDescent="0.25">
      <c r="C7" s="88" t="s">
        <v>36</v>
      </c>
      <c r="D7" s="87" t="s">
        <v>43</v>
      </c>
      <c r="E7" s="87" t="s">
        <v>40</v>
      </c>
      <c r="F7" s="16" t="s">
        <v>2</v>
      </c>
      <c r="G7" s="86" t="s">
        <v>13</v>
      </c>
      <c r="H7" s="86" t="s">
        <v>14</v>
      </c>
      <c r="I7" s="86" t="s">
        <v>0</v>
      </c>
      <c r="J7" s="86" t="s">
        <v>1</v>
      </c>
    </row>
    <row r="8" spans="3:10" ht="15.75" customHeight="1" x14ac:dyDescent="0.2">
      <c r="C8" s="89"/>
      <c r="D8" s="86"/>
      <c r="E8" s="86"/>
      <c r="F8" s="17" t="s">
        <v>37</v>
      </c>
      <c r="G8" s="86"/>
      <c r="H8" s="86"/>
      <c r="I8" s="86"/>
      <c r="J8" s="86"/>
    </row>
    <row r="9" spans="3:10" x14ac:dyDescent="0.2">
      <c r="C9" s="28"/>
      <c r="D9" s="28"/>
      <c r="E9" s="28"/>
      <c r="F9" s="28"/>
      <c r="G9" s="28"/>
      <c r="H9" s="28"/>
      <c r="I9" s="28"/>
      <c r="J9" s="28"/>
    </row>
    <row r="10" spans="3:10" x14ac:dyDescent="0.2">
      <c r="C10" s="28"/>
      <c r="D10" s="28"/>
      <c r="E10" s="28"/>
      <c r="F10" s="28"/>
      <c r="G10" s="28"/>
      <c r="H10" s="28"/>
      <c r="I10" s="28"/>
      <c r="J10" s="28"/>
    </row>
    <row r="11" spans="3:10" s="9" customFormat="1" ht="18" x14ac:dyDescent="0.25">
      <c r="C11" s="19" t="s">
        <v>45</v>
      </c>
      <c r="D11" s="19"/>
      <c r="E11" s="19"/>
      <c r="F11" s="19"/>
      <c r="G11" s="19"/>
      <c r="H11" s="19"/>
      <c r="I11" s="19"/>
      <c r="J11" s="20">
        <f>COUNTA(D13:D37)</f>
        <v>21</v>
      </c>
    </row>
    <row r="12" spans="3:10" s="9" customFormat="1" ht="4.9000000000000004" customHeight="1" x14ac:dyDescent="0.25">
      <c r="J12" s="21"/>
    </row>
    <row r="13" spans="3:10" ht="13.5" customHeight="1" x14ac:dyDescent="0.2">
      <c r="C13" s="22">
        <v>1</v>
      </c>
      <c r="D13" s="1">
        <v>261</v>
      </c>
      <c r="E13" s="7" t="s">
        <v>562</v>
      </c>
      <c r="F13" s="4" t="s">
        <v>706</v>
      </c>
      <c r="G13" s="2" t="s">
        <v>625</v>
      </c>
      <c r="H13" s="2" t="s">
        <v>101</v>
      </c>
      <c r="I13" s="2" t="s">
        <v>92</v>
      </c>
      <c r="J13" s="2" t="s">
        <v>5</v>
      </c>
    </row>
    <row r="14" spans="3:10" ht="13.5" customHeight="1" x14ac:dyDescent="0.2">
      <c r="C14" s="22">
        <f>C13+1</f>
        <v>2</v>
      </c>
      <c r="D14" s="1">
        <v>265</v>
      </c>
      <c r="E14" s="7" t="s">
        <v>563</v>
      </c>
      <c r="F14" s="4" t="s">
        <v>707</v>
      </c>
      <c r="G14" s="2" t="s">
        <v>632</v>
      </c>
      <c r="H14" s="2" t="s">
        <v>164</v>
      </c>
      <c r="I14" s="2" t="s">
        <v>92</v>
      </c>
      <c r="J14" s="2" t="s">
        <v>5</v>
      </c>
    </row>
    <row r="15" spans="3:10" ht="13.5" customHeight="1" x14ac:dyDescent="0.2">
      <c r="C15" s="22">
        <f t="shared" ref="C15:C37" si="0">C14+1</f>
        <v>3</v>
      </c>
      <c r="D15" s="1">
        <v>278</v>
      </c>
      <c r="E15" s="7" t="s">
        <v>564</v>
      </c>
      <c r="F15" s="4" t="s">
        <v>708</v>
      </c>
      <c r="G15" s="2" t="s">
        <v>651</v>
      </c>
      <c r="H15" s="2" t="s">
        <v>652</v>
      </c>
      <c r="I15" s="2" t="s">
        <v>92</v>
      </c>
      <c r="J15" s="2" t="s">
        <v>5</v>
      </c>
    </row>
    <row r="16" spans="3:10" ht="13.5" customHeight="1" x14ac:dyDescent="0.2">
      <c r="C16" s="22">
        <f t="shared" si="0"/>
        <v>4</v>
      </c>
      <c r="D16" s="1">
        <v>275</v>
      </c>
      <c r="E16" s="7" t="s">
        <v>565</v>
      </c>
      <c r="F16" s="4" t="s">
        <v>709</v>
      </c>
      <c r="G16" s="2" t="s">
        <v>635</v>
      </c>
      <c r="H16" s="2" t="s">
        <v>646</v>
      </c>
      <c r="I16" s="2" t="s">
        <v>92</v>
      </c>
      <c r="J16" s="2" t="s">
        <v>5</v>
      </c>
    </row>
    <row r="17" spans="3:10" ht="13.5" customHeight="1" x14ac:dyDescent="0.2">
      <c r="C17" s="22">
        <f t="shared" si="0"/>
        <v>5</v>
      </c>
      <c r="D17" s="1">
        <v>273</v>
      </c>
      <c r="E17" s="7" t="s">
        <v>566</v>
      </c>
      <c r="F17" s="4" t="s">
        <v>710</v>
      </c>
      <c r="G17" s="2" t="s">
        <v>643</v>
      </c>
      <c r="H17" s="2" t="s">
        <v>644</v>
      </c>
      <c r="I17" s="2" t="s">
        <v>177</v>
      </c>
      <c r="J17" s="2" t="s">
        <v>5</v>
      </c>
    </row>
    <row r="18" spans="3:10" ht="13.5" customHeight="1" x14ac:dyDescent="0.2">
      <c r="C18" s="22">
        <f t="shared" si="0"/>
        <v>6</v>
      </c>
      <c r="D18" s="1">
        <v>272</v>
      </c>
      <c r="E18" s="7" t="s">
        <v>567</v>
      </c>
      <c r="F18" s="4" t="s">
        <v>711</v>
      </c>
      <c r="G18" s="2" t="s">
        <v>641</v>
      </c>
      <c r="H18" s="2" t="s">
        <v>642</v>
      </c>
      <c r="I18" s="2" t="s">
        <v>92</v>
      </c>
      <c r="J18" s="2" t="s">
        <v>5</v>
      </c>
    </row>
    <row r="19" spans="3:10" ht="13.5" customHeight="1" x14ac:dyDescent="0.2">
      <c r="C19" s="22">
        <f t="shared" si="0"/>
        <v>7</v>
      </c>
      <c r="D19" s="1">
        <v>263</v>
      </c>
      <c r="E19" s="7" t="s">
        <v>568</v>
      </c>
      <c r="F19" s="4" t="s">
        <v>712</v>
      </c>
      <c r="G19" s="2" t="s">
        <v>628</v>
      </c>
      <c r="H19" s="2" t="s">
        <v>629</v>
      </c>
      <c r="I19" s="2" t="s">
        <v>630</v>
      </c>
      <c r="J19" s="2" t="s">
        <v>5</v>
      </c>
    </row>
    <row r="20" spans="3:10" ht="13.5" customHeight="1" x14ac:dyDescent="0.2">
      <c r="C20" s="22">
        <f t="shared" si="0"/>
        <v>8</v>
      </c>
      <c r="D20" s="1">
        <v>267</v>
      </c>
      <c r="E20" s="7" t="s">
        <v>569</v>
      </c>
      <c r="F20" s="4" t="s">
        <v>713</v>
      </c>
      <c r="G20" s="2" t="s">
        <v>634</v>
      </c>
      <c r="H20" s="2" t="s">
        <v>179</v>
      </c>
      <c r="I20" s="2" t="s">
        <v>292</v>
      </c>
      <c r="J20" s="2" t="s">
        <v>5</v>
      </c>
    </row>
    <row r="21" spans="3:10" ht="13.5" customHeight="1" x14ac:dyDescent="0.2">
      <c r="C21" s="22">
        <f t="shared" si="0"/>
        <v>9</v>
      </c>
      <c r="D21" s="1">
        <v>262</v>
      </c>
      <c r="E21" s="7" t="s">
        <v>570</v>
      </c>
      <c r="F21" s="4" t="s">
        <v>714</v>
      </c>
      <c r="G21" s="2" t="s">
        <v>626</v>
      </c>
      <c r="H21" s="2" t="s">
        <v>627</v>
      </c>
      <c r="I21" s="2" t="s">
        <v>128</v>
      </c>
      <c r="J21" s="2" t="s">
        <v>5</v>
      </c>
    </row>
    <row r="22" spans="3:10" ht="13.5" customHeight="1" x14ac:dyDescent="0.2">
      <c r="C22" s="22">
        <f t="shared" si="0"/>
        <v>10</v>
      </c>
      <c r="D22" s="1">
        <v>280</v>
      </c>
      <c r="E22" s="7" t="s">
        <v>571</v>
      </c>
      <c r="F22" s="4" t="s">
        <v>715</v>
      </c>
      <c r="G22" s="2" t="s">
        <v>654</v>
      </c>
      <c r="H22" s="2" t="s">
        <v>655</v>
      </c>
      <c r="I22" s="2" t="s">
        <v>113</v>
      </c>
      <c r="J22" s="2" t="s">
        <v>5</v>
      </c>
    </row>
    <row r="23" spans="3:10" ht="13.5" customHeight="1" x14ac:dyDescent="0.2">
      <c r="C23" s="22">
        <f t="shared" si="0"/>
        <v>11</v>
      </c>
      <c r="D23" s="1">
        <v>274</v>
      </c>
      <c r="E23" s="7" t="s">
        <v>572</v>
      </c>
      <c r="F23" s="4" t="s">
        <v>716</v>
      </c>
      <c r="G23" s="2" t="s">
        <v>645</v>
      </c>
      <c r="H23" s="2" t="s">
        <v>644</v>
      </c>
      <c r="I23" s="2" t="s">
        <v>177</v>
      </c>
      <c r="J23" s="2" t="s">
        <v>5</v>
      </c>
    </row>
    <row r="24" spans="3:10" ht="13.5" customHeight="1" x14ac:dyDescent="0.2">
      <c r="C24" s="22">
        <f t="shared" si="0"/>
        <v>12</v>
      </c>
      <c r="D24" s="1">
        <v>271</v>
      </c>
      <c r="E24" s="7" t="s">
        <v>573</v>
      </c>
      <c r="F24" s="4" t="s">
        <v>717</v>
      </c>
      <c r="G24" s="2" t="s">
        <v>639</v>
      </c>
      <c r="H24" s="2" t="s">
        <v>640</v>
      </c>
      <c r="I24" s="2" t="s">
        <v>92</v>
      </c>
      <c r="J24" s="2" t="s">
        <v>5</v>
      </c>
    </row>
    <row r="25" spans="3:10" ht="13.5" customHeight="1" x14ac:dyDescent="0.2">
      <c r="C25" s="22">
        <f t="shared" si="0"/>
        <v>13</v>
      </c>
      <c r="D25" s="1">
        <v>276</v>
      </c>
      <c r="E25" s="7" t="s">
        <v>340</v>
      </c>
      <c r="F25" s="4" t="s">
        <v>375</v>
      </c>
      <c r="G25" s="2" t="s">
        <v>647</v>
      </c>
      <c r="H25" s="2" t="s">
        <v>648</v>
      </c>
      <c r="I25" s="2" t="s">
        <v>649</v>
      </c>
      <c r="J25" s="2" t="s">
        <v>5</v>
      </c>
    </row>
    <row r="26" spans="3:10" ht="13.5" customHeight="1" x14ac:dyDescent="0.2">
      <c r="C26" s="22">
        <f t="shared" si="0"/>
        <v>14</v>
      </c>
      <c r="D26" s="1">
        <v>277</v>
      </c>
      <c r="E26" s="7" t="s">
        <v>343</v>
      </c>
      <c r="F26" s="4" t="s">
        <v>378</v>
      </c>
      <c r="G26" s="2" t="s">
        <v>392</v>
      </c>
      <c r="H26" s="2" t="s">
        <v>650</v>
      </c>
      <c r="I26" s="2" t="s">
        <v>150</v>
      </c>
      <c r="J26" s="2" t="s">
        <v>5</v>
      </c>
    </row>
    <row r="27" spans="3:10" ht="13.5" customHeight="1" x14ac:dyDescent="0.2">
      <c r="C27" s="22">
        <f t="shared" si="0"/>
        <v>15</v>
      </c>
      <c r="D27" s="1">
        <v>270</v>
      </c>
      <c r="E27" s="7" t="s">
        <v>574</v>
      </c>
      <c r="F27" s="4" t="s">
        <v>718</v>
      </c>
      <c r="G27" s="2" t="s">
        <v>273</v>
      </c>
      <c r="H27" s="2" t="s">
        <v>638</v>
      </c>
      <c r="I27" s="2" t="s">
        <v>128</v>
      </c>
      <c r="J27" s="2" t="s">
        <v>5</v>
      </c>
    </row>
    <row r="28" spans="3:10" ht="13.5" customHeight="1" x14ac:dyDescent="0.2">
      <c r="C28" s="22">
        <f t="shared" si="0"/>
        <v>16</v>
      </c>
      <c r="D28" s="1">
        <v>266</v>
      </c>
      <c r="E28" s="7" t="s">
        <v>575</v>
      </c>
      <c r="F28" s="4" t="s">
        <v>719</v>
      </c>
      <c r="G28" s="2" t="s">
        <v>633</v>
      </c>
      <c r="H28" s="2" t="s">
        <v>202</v>
      </c>
      <c r="I28" s="2" t="s">
        <v>92</v>
      </c>
      <c r="J28" s="2" t="s">
        <v>5</v>
      </c>
    </row>
    <row r="29" spans="3:10" ht="13.5" customHeight="1" x14ac:dyDescent="0.2">
      <c r="C29" s="22">
        <f t="shared" si="0"/>
        <v>17</v>
      </c>
      <c r="D29" s="1">
        <v>260</v>
      </c>
      <c r="E29" s="7" t="s">
        <v>576</v>
      </c>
      <c r="F29" s="4" t="s">
        <v>720</v>
      </c>
      <c r="G29" s="2" t="s">
        <v>624</v>
      </c>
      <c r="H29" s="2" t="s">
        <v>291</v>
      </c>
      <c r="I29" s="2" t="s">
        <v>92</v>
      </c>
      <c r="J29" s="2" t="s">
        <v>5</v>
      </c>
    </row>
    <row r="30" spans="3:10" ht="13.5" customHeight="1" x14ac:dyDescent="0.2">
      <c r="C30" s="22">
        <f t="shared" si="0"/>
        <v>18</v>
      </c>
      <c r="D30" s="1">
        <v>269</v>
      </c>
      <c r="E30" s="7" t="s">
        <v>577</v>
      </c>
      <c r="F30" s="4" t="s">
        <v>721</v>
      </c>
      <c r="G30" s="2" t="s">
        <v>637</v>
      </c>
      <c r="H30" s="2" t="s">
        <v>585</v>
      </c>
      <c r="I30" s="2" t="s">
        <v>122</v>
      </c>
      <c r="J30" s="2" t="s">
        <v>5</v>
      </c>
    </row>
    <row r="31" spans="3:10" ht="13.5" customHeight="1" x14ac:dyDescent="0.2">
      <c r="C31" s="22">
        <f t="shared" si="0"/>
        <v>19</v>
      </c>
      <c r="D31" s="1">
        <v>279</v>
      </c>
      <c r="E31" s="7" t="s">
        <v>578</v>
      </c>
      <c r="F31" s="4" t="s">
        <v>722</v>
      </c>
      <c r="G31" s="2" t="s">
        <v>653</v>
      </c>
      <c r="H31" s="2" t="s">
        <v>101</v>
      </c>
      <c r="I31" s="2" t="s">
        <v>92</v>
      </c>
      <c r="J31" s="2" t="s">
        <v>5</v>
      </c>
    </row>
    <row r="32" spans="3:10" ht="13.5" customHeight="1" x14ac:dyDescent="0.2">
      <c r="C32" s="22">
        <f t="shared" si="0"/>
        <v>20</v>
      </c>
      <c r="D32" s="1">
        <v>268</v>
      </c>
      <c r="E32" s="7" t="s">
        <v>406</v>
      </c>
      <c r="F32" s="4" t="s">
        <v>436</v>
      </c>
      <c r="G32" s="2" t="s">
        <v>635</v>
      </c>
      <c r="H32" s="2" t="s">
        <v>636</v>
      </c>
      <c r="I32" s="2" t="s">
        <v>113</v>
      </c>
      <c r="J32" s="2" t="s">
        <v>5</v>
      </c>
    </row>
    <row r="33" spans="3:11" ht="13.5" customHeight="1" x14ac:dyDescent="0.2">
      <c r="C33" s="22">
        <f t="shared" si="0"/>
        <v>21</v>
      </c>
      <c r="D33" s="1">
        <v>264</v>
      </c>
      <c r="E33" s="7"/>
      <c r="F33" s="4" t="s">
        <v>723</v>
      </c>
      <c r="G33" s="2" t="s">
        <v>631</v>
      </c>
      <c r="H33" s="2" t="s">
        <v>161</v>
      </c>
      <c r="I33" s="2" t="s">
        <v>162</v>
      </c>
      <c r="J33" s="2" t="s">
        <v>5</v>
      </c>
    </row>
    <row r="34" spans="3:11" ht="13.5" customHeight="1" x14ac:dyDescent="0.2">
      <c r="C34" s="22">
        <f t="shared" si="0"/>
        <v>22</v>
      </c>
      <c r="D34" s="23"/>
      <c r="E34" s="23"/>
      <c r="F34" s="24"/>
      <c r="G34" s="23"/>
      <c r="H34" s="23"/>
      <c r="I34" s="23"/>
      <c r="J34" s="23"/>
    </row>
    <row r="35" spans="3:11" ht="13.5" customHeight="1" x14ac:dyDescent="0.2">
      <c r="C35" s="22">
        <f t="shared" si="0"/>
        <v>23</v>
      </c>
      <c r="D35" s="23"/>
      <c r="E35" s="23"/>
      <c r="F35" s="24"/>
      <c r="G35" s="23"/>
      <c r="H35" s="23"/>
      <c r="I35" s="23"/>
      <c r="J35" s="23"/>
    </row>
    <row r="36" spans="3:11" ht="13.5" customHeight="1" x14ac:dyDescent="0.2">
      <c r="C36" s="22">
        <f t="shared" si="0"/>
        <v>24</v>
      </c>
      <c r="D36" s="23"/>
      <c r="E36" s="23"/>
      <c r="F36" s="24"/>
      <c r="G36" s="23"/>
      <c r="H36" s="23"/>
      <c r="I36" s="23"/>
      <c r="J36" s="23"/>
    </row>
    <row r="37" spans="3:11" ht="13.5" customHeight="1" x14ac:dyDescent="0.2">
      <c r="C37" s="22">
        <f t="shared" si="0"/>
        <v>25</v>
      </c>
      <c r="D37" s="23"/>
      <c r="E37" s="23"/>
      <c r="F37" s="24"/>
      <c r="G37" s="23"/>
      <c r="H37" s="23"/>
      <c r="I37" s="23"/>
      <c r="J37" s="23"/>
    </row>
    <row r="38" spans="3:11" x14ac:dyDescent="0.2">
      <c r="C38" s="37"/>
      <c r="D38" s="37"/>
      <c r="E38" s="37"/>
      <c r="F38" s="37"/>
      <c r="G38" s="37"/>
      <c r="H38" s="37"/>
      <c r="I38" s="37"/>
      <c r="J38" s="38"/>
    </row>
    <row r="39" spans="3:11" ht="18" x14ac:dyDescent="0.25">
      <c r="C39" s="19" t="s">
        <v>46</v>
      </c>
      <c r="D39" s="19"/>
      <c r="E39" s="19"/>
      <c r="F39" s="19"/>
      <c r="G39" s="19"/>
      <c r="H39" s="19"/>
      <c r="I39" s="19"/>
      <c r="J39" s="20">
        <f>COUNTA(D41:D71)</f>
        <v>24</v>
      </c>
      <c r="K39" s="9"/>
    </row>
    <row r="40" spans="3:11" ht="4.9000000000000004" customHeight="1" x14ac:dyDescent="0.2">
      <c r="C40" s="10"/>
      <c r="D40" s="26"/>
      <c r="E40" s="26"/>
      <c r="F40" s="27"/>
      <c r="G40" s="26"/>
      <c r="H40" s="26"/>
      <c r="I40" s="26"/>
      <c r="J40" s="26"/>
    </row>
    <row r="41" spans="3:11" x14ac:dyDescent="0.2">
      <c r="C41" s="22">
        <v>1</v>
      </c>
      <c r="D41" s="23">
        <v>141</v>
      </c>
      <c r="E41" s="23" t="s">
        <v>334</v>
      </c>
      <c r="F41" s="24" t="s">
        <v>369</v>
      </c>
      <c r="G41" s="23" t="s">
        <v>153</v>
      </c>
      <c r="H41" s="23" t="s">
        <v>269</v>
      </c>
      <c r="I41" s="23" t="s">
        <v>113</v>
      </c>
      <c r="J41" s="23" t="s">
        <v>6</v>
      </c>
    </row>
    <row r="42" spans="3:11" x14ac:dyDescent="0.2">
      <c r="C42" s="22">
        <f t="shared" ref="C42:C71" si="1">C41+1</f>
        <v>2</v>
      </c>
      <c r="D42" s="23">
        <v>130</v>
      </c>
      <c r="E42" s="23" t="s">
        <v>335</v>
      </c>
      <c r="F42" s="24" t="s">
        <v>370</v>
      </c>
      <c r="G42" s="23" t="s">
        <v>178</v>
      </c>
      <c r="H42" s="23" t="s">
        <v>179</v>
      </c>
      <c r="I42" s="23" t="s">
        <v>180</v>
      </c>
      <c r="J42" s="23" t="s">
        <v>6</v>
      </c>
    </row>
    <row r="43" spans="3:11" x14ac:dyDescent="0.2">
      <c r="C43" s="22">
        <f t="shared" si="1"/>
        <v>3</v>
      </c>
      <c r="D43" s="23">
        <v>126</v>
      </c>
      <c r="E43" s="23" t="s">
        <v>336</v>
      </c>
      <c r="F43" s="24" t="s">
        <v>371</v>
      </c>
      <c r="G43" s="23" t="s">
        <v>181</v>
      </c>
      <c r="H43" s="23" t="s">
        <v>182</v>
      </c>
      <c r="I43" s="23" t="s">
        <v>28</v>
      </c>
      <c r="J43" s="23" t="s">
        <v>6</v>
      </c>
    </row>
    <row r="44" spans="3:11" x14ac:dyDescent="0.2">
      <c r="C44" s="22">
        <f t="shared" si="1"/>
        <v>4</v>
      </c>
      <c r="D44" s="23">
        <v>129</v>
      </c>
      <c r="E44" s="23" t="s">
        <v>337</v>
      </c>
      <c r="F44" s="24" t="s">
        <v>372</v>
      </c>
      <c r="G44" s="23" t="s">
        <v>175</v>
      </c>
      <c r="H44" s="23" t="s">
        <v>176</v>
      </c>
      <c r="I44" s="23" t="s">
        <v>177</v>
      </c>
      <c r="J44" s="23" t="s">
        <v>6</v>
      </c>
    </row>
    <row r="45" spans="3:11" x14ac:dyDescent="0.2">
      <c r="C45" s="22">
        <f t="shared" si="1"/>
        <v>5</v>
      </c>
      <c r="D45" s="23">
        <v>125</v>
      </c>
      <c r="E45" s="23" t="s">
        <v>338</v>
      </c>
      <c r="F45" s="24" t="s">
        <v>373</v>
      </c>
      <c r="G45" s="23" t="s">
        <v>154</v>
      </c>
      <c r="H45" s="23" t="s">
        <v>155</v>
      </c>
      <c r="I45" s="23" t="s">
        <v>28</v>
      </c>
      <c r="J45" s="23" t="s">
        <v>333</v>
      </c>
    </row>
    <row r="46" spans="3:11" x14ac:dyDescent="0.2">
      <c r="C46" s="22">
        <f t="shared" si="1"/>
        <v>6</v>
      </c>
      <c r="D46" s="23">
        <v>128</v>
      </c>
      <c r="E46" s="23" t="s">
        <v>339</v>
      </c>
      <c r="F46" s="24" t="s">
        <v>374</v>
      </c>
      <c r="G46" s="23" t="s">
        <v>118</v>
      </c>
      <c r="H46" s="23" t="s">
        <v>161</v>
      </c>
      <c r="I46" s="23" t="s">
        <v>113</v>
      </c>
      <c r="J46" s="23" t="s">
        <v>6</v>
      </c>
    </row>
    <row r="47" spans="3:11" x14ac:dyDescent="0.2">
      <c r="C47" s="22">
        <f t="shared" si="1"/>
        <v>7</v>
      </c>
      <c r="D47" s="23">
        <v>124</v>
      </c>
      <c r="E47" s="23" t="s">
        <v>340</v>
      </c>
      <c r="F47" s="24" t="s">
        <v>375</v>
      </c>
      <c r="G47" s="23" t="s">
        <v>153</v>
      </c>
      <c r="H47" s="23" t="s">
        <v>110</v>
      </c>
      <c r="I47" s="23" t="s">
        <v>92</v>
      </c>
      <c r="J47" s="23" t="s">
        <v>6</v>
      </c>
    </row>
    <row r="48" spans="3:11" x14ac:dyDescent="0.2">
      <c r="C48" s="22">
        <f t="shared" si="1"/>
        <v>8</v>
      </c>
      <c r="D48" s="23">
        <v>144</v>
      </c>
      <c r="E48" s="23" t="s">
        <v>341</v>
      </c>
      <c r="F48" s="24" t="s">
        <v>376</v>
      </c>
      <c r="G48" s="23" t="s">
        <v>312</v>
      </c>
      <c r="H48" s="23" t="s">
        <v>192</v>
      </c>
      <c r="I48" s="23" t="s">
        <v>92</v>
      </c>
      <c r="J48" s="23" t="s">
        <v>6</v>
      </c>
    </row>
    <row r="49" spans="3:10" x14ac:dyDescent="0.2">
      <c r="C49" s="22">
        <f t="shared" si="1"/>
        <v>9</v>
      </c>
      <c r="D49" s="23">
        <v>123</v>
      </c>
      <c r="E49" s="23" t="s">
        <v>341</v>
      </c>
      <c r="F49" s="24" t="s">
        <v>376</v>
      </c>
      <c r="G49" s="23" t="s">
        <v>152</v>
      </c>
      <c r="H49" s="23" t="s">
        <v>115</v>
      </c>
      <c r="I49" s="23" t="s">
        <v>92</v>
      </c>
      <c r="J49" s="23" t="s">
        <v>333</v>
      </c>
    </row>
    <row r="50" spans="3:10" x14ac:dyDescent="0.2">
      <c r="C50" s="22">
        <f t="shared" si="1"/>
        <v>10</v>
      </c>
      <c r="D50" s="23">
        <v>67</v>
      </c>
      <c r="E50" s="23" t="s">
        <v>342</v>
      </c>
      <c r="F50" s="24" t="s">
        <v>377</v>
      </c>
      <c r="G50" s="23" t="s">
        <v>217</v>
      </c>
      <c r="H50" s="23" t="s">
        <v>218</v>
      </c>
      <c r="I50" s="23" t="s">
        <v>219</v>
      </c>
      <c r="J50" s="23" t="s">
        <v>6</v>
      </c>
    </row>
    <row r="51" spans="3:10" x14ac:dyDescent="0.2">
      <c r="C51" s="22">
        <f t="shared" si="1"/>
        <v>11</v>
      </c>
      <c r="D51" s="23">
        <v>137</v>
      </c>
      <c r="E51" s="23" t="s">
        <v>343</v>
      </c>
      <c r="F51" s="24" t="s">
        <v>378</v>
      </c>
      <c r="G51" s="23" t="s">
        <v>173</v>
      </c>
      <c r="H51" s="23" t="s">
        <v>220</v>
      </c>
      <c r="I51" s="23" t="s">
        <v>122</v>
      </c>
      <c r="J51" s="23" t="s">
        <v>6</v>
      </c>
    </row>
    <row r="52" spans="3:10" x14ac:dyDescent="0.2">
      <c r="C52" s="22">
        <f t="shared" si="1"/>
        <v>12</v>
      </c>
      <c r="D52" s="23">
        <v>127</v>
      </c>
      <c r="E52" s="23" t="s">
        <v>344</v>
      </c>
      <c r="F52" s="24" t="s">
        <v>379</v>
      </c>
      <c r="G52" s="23" t="s">
        <v>156</v>
      </c>
      <c r="H52" s="23" t="s">
        <v>157</v>
      </c>
      <c r="I52" s="23" t="s">
        <v>113</v>
      </c>
      <c r="J52" s="23" t="s">
        <v>6</v>
      </c>
    </row>
    <row r="53" spans="3:10" x14ac:dyDescent="0.2">
      <c r="C53" s="22">
        <f t="shared" si="1"/>
        <v>13</v>
      </c>
      <c r="D53" s="23">
        <v>122</v>
      </c>
      <c r="E53" s="23" t="s">
        <v>345</v>
      </c>
      <c r="F53" s="24" t="s">
        <v>380</v>
      </c>
      <c r="G53" s="23" t="s">
        <v>151</v>
      </c>
      <c r="H53" s="23" t="s">
        <v>99</v>
      </c>
      <c r="I53" s="23" t="s">
        <v>92</v>
      </c>
      <c r="J53" s="23" t="s">
        <v>6</v>
      </c>
    </row>
    <row r="54" spans="3:10" x14ac:dyDescent="0.2">
      <c r="C54" s="22">
        <f t="shared" si="1"/>
        <v>14</v>
      </c>
      <c r="D54" s="23">
        <v>132</v>
      </c>
      <c r="E54" s="23" t="s">
        <v>346</v>
      </c>
      <c r="F54" s="24" t="s">
        <v>381</v>
      </c>
      <c r="G54" s="23" t="s">
        <v>204</v>
      </c>
      <c r="H54" s="23" t="s">
        <v>205</v>
      </c>
      <c r="I54" s="23" t="s">
        <v>206</v>
      </c>
      <c r="J54" s="23" t="s">
        <v>6</v>
      </c>
    </row>
    <row r="55" spans="3:10" x14ac:dyDescent="0.2">
      <c r="C55" s="22">
        <f t="shared" si="1"/>
        <v>15</v>
      </c>
      <c r="D55" s="23">
        <v>134</v>
      </c>
      <c r="E55" s="23" t="s">
        <v>347</v>
      </c>
      <c r="F55" s="24" t="s">
        <v>382</v>
      </c>
      <c r="G55" s="23" t="s">
        <v>209</v>
      </c>
      <c r="H55" s="23" t="s">
        <v>210</v>
      </c>
      <c r="I55" s="23" t="s">
        <v>92</v>
      </c>
      <c r="J55" s="23" t="s">
        <v>6</v>
      </c>
    </row>
    <row r="56" spans="3:10" x14ac:dyDescent="0.2">
      <c r="C56" s="22">
        <f t="shared" si="1"/>
        <v>16</v>
      </c>
      <c r="D56" s="23">
        <v>139</v>
      </c>
      <c r="E56" s="23" t="s">
        <v>348</v>
      </c>
      <c r="F56" s="24" t="s">
        <v>383</v>
      </c>
      <c r="G56" s="23" t="s">
        <v>265</v>
      </c>
      <c r="H56" s="23" t="s">
        <v>220</v>
      </c>
      <c r="I56" s="23" t="s">
        <v>122</v>
      </c>
      <c r="J56" s="23" t="s">
        <v>333</v>
      </c>
    </row>
    <row r="57" spans="3:10" x14ac:dyDescent="0.2">
      <c r="C57" s="22">
        <f t="shared" si="1"/>
        <v>17</v>
      </c>
      <c r="D57" s="23">
        <v>138</v>
      </c>
      <c r="E57" s="23" t="s">
        <v>349</v>
      </c>
      <c r="F57" s="24" t="s">
        <v>384</v>
      </c>
      <c r="G57" s="23" t="s">
        <v>221</v>
      </c>
      <c r="H57" s="23" t="s">
        <v>220</v>
      </c>
      <c r="I57" s="23" t="s">
        <v>122</v>
      </c>
      <c r="J57" s="23" t="s">
        <v>333</v>
      </c>
    </row>
    <row r="58" spans="3:10" x14ac:dyDescent="0.2">
      <c r="C58" s="22">
        <f t="shared" si="1"/>
        <v>18</v>
      </c>
      <c r="D58" s="23">
        <v>145</v>
      </c>
      <c r="E58" s="23" t="s">
        <v>350</v>
      </c>
      <c r="F58" s="24" t="s">
        <v>385</v>
      </c>
      <c r="G58" s="23" t="s">
        <v>313</v>
      </c>
      <c r="H58" s="23" t="s">
        <v>314</v>
      </c>
      <c r="I58" s="23" t="s">
        <v>113</v>
      </c>
      <c r="J58" s="23" t="s">
        <v>6</v>
      </c>
    </row>
    <row r="59" spans="3:10" x14ac:dyDescent="0.2">
      <c r="C59" s="22">
        <f t="shared" si="1"/>
        <v>19</v>
      </c>
      <c r="D59" s="23">
        <v>133</v>
      </c>
      <c r="E59" s="23" t="s">
        <v>351</v>
      </c>
      <c r="F59" s="24" t="s">
        <v>386</v>
      </c>
      <c r="G59" s="23" t="s">
        <v>207</v>
      </c>
      <c r="H59" s="23" t="s">
        <v>208</v>
      </c>
      <c r="I59" s="23" t="s">
        <v>92</v>
      </c>
      <c r="J59" s="23" t="s">
        <v>6</v>
      </c>
    </row>
    <row r="60" spans="3:10" x14ac:dyDescent="0.2">
      <c r="C60" s="22">
        <f t="shared" si="1"/>
        <v>20</v>
      </c>
      <c r="D60" s="23">
        <v>135</v>
      </c>
      <c r="E60" s="23" t="s">
        <v>352</v>
      </c>
      <c r="F60" s="24" t="s">
        <v>387</v>
      </c>
      <c r="G60" s="23" t="s">
        <v>93</v>
      </c>
      <c r="H60" s="23" t="s">
        <v>214</v>
      </c>
      <c r="I60" s="23" t="s">
        <v>92</v>
      </c>
      <c r="J60" s="23" t="s">
        <v>6</v>
      </c>
    </row>
    <row r="61" spans="3:10" x14ac:dyDescent="0.2">
      <c r="C61" s="22">
        <f t="shared" si="1"/>
        <v>21</v>
      </c>
      <c r="D61" s="23">
        <v>142</v>
      </c>
      <c r="E61" s="23" t="s">
        <v>353</v>
      </c>
      <c r="F61" s="24" t="s">
        <v>388</v>
      </c>
      <c r="G61" s="23" t="s">
        <v>270</v>
      </c>
      <c r="H61" s="23" t="s">
        <v>271</v>
      </c>
      <c r="I61" s="23" t="s">
        <v>177</v>
      </c>
      <c r="J61" s="23" t="s">
        <v>6</v>
      </c>
    </row>
    <row r="62" spans="3:10" x14ac:dyDescent="0.2">
      <c r="C62" s="22">
        <f t="shared" si="1"/>
        <v>22</v>
      </c>
      <c r="D62" s="23">
        <v>140</v>
      </c>
      <c r="E62" s="23" t="s">
        <v>354</v>
      </c>
      <c r="F62" s="24" t="s">
        <v>389</v>
      </c>
      <c r="G62" s="23" t="s">
        <v>207</v>
      </c>
      <c r="H62" s="23" t="s">
        <v>267</v>
      </c>
      <c r="I62" s="23" t="s">
        <v>268</v>
      </c>
      <c r="J62" s="23" t="s">
        <v>6</v>
      </c>
    </row>
    <row r="63" spans="3:10" x14ac:dyDescent="0.2">
      <c r="C63" s="22">
        <f t="shared" si="1"/>
        <v>23</v>
      </c>
      <c r="D63" s="23">
        <v>131</v>
      </c>
      <c r="E63" s="23" t="s">
        <v>355</v>
      </c>
      <c r="F63" s="24" t="s">
        <v>390</v>
      </c>
      <c r="G63" s="23" t="s">
        <v>189</v>
      </c>
      <c r="H63" s="23" t="s">
        <v>190</v>
      </c>
      <c r="I63" s="23" t="s">
        <v>191</v>
      </c>
      <c r="J63" s="23" t="s">
        <v>6</v>
      </c>
    </row>
    <row r="64" spans="3:10" x14ac:dyDescent="0.2">
      <c r="C64" s="22">
        <f t="shared" si="1"/>
        <v>24</v>
      </c>
      <c r="D64" s="23">
        <v>120</v>
      </c>
      <c r="E64" s="23" t="s">
        <v>356</v>
      </c>
      <c r="F64" s="24" t="s">
        <v>391</v>
      </c>
      <c r="G64" s="23" t="s">
        <v>149</v>
      </c>
      <c r="H64" s="23" t="s">
        <v>94</v>
      </c>
      <c r="I64" s="23" t="s">
        <v>95</v>
      </c>
      <c r="J64" s="23" t="s">
        <v>6</v>
      </c>
    </row>
    <row r="65" spans="3:10" x14ac:dyDescent="0.2">
      <c r="C65" s="22">
        <f t="shared" si="1"/>
        <v>25</v>
      </c>
      <c r="D65" s="23"/>
      <c r="E65" s="23"/>
      <c r="F65" s="24"/>
      <c r="G65" s="23"/>
      <c r="H65" s="23"/>
      <c r="I65" s="23"/>
      <c r="J65" s="23"/>
    </row>
    <row r="66" spans="3:10" x14ac:dyDescent="0.2">
      <c r="C66" s="22">
        <f t="shared" si="1"/>
        <v>26</v>
      </c>
      <c r="D66" s="23"/>
      <c r="E66" s="23"/>
      <c r="F66" s="24"/>
      <c r="G66" s="23"/>
      <c r="H66" s="23"/>
      <c r="I66" s="23"/>
      <c r="J66" s="23"/>
    </row>
    <row r="67" spans="3:10" x14ac:dyDescent="0.2">
      <c r="C67" s="22">
        <f t="shared" si="1"/>
        <v>27</v>
      </c>
      <c r="D67" s="23"/>
      <c r="E67" s="23"/>
      <c r="F67" s="24"/>
      <c r="G67" s="23"/>
      <c r="H67" s="23"/>
      <c r="I67" s="23"/>
      <c r="J67" s="23"/>
    </row>
    <row r="68" spans="3:10" x14ac:dyDescent="0.2">
      <c r="C68" s="22">
        <f t="shared" si="1"/>
        <v>28</v>
      </c>
      <c r="D68" s="23"/>
      <c r="E68" s="23"/>
      <c r="F68" s="24"/>
      <c r="G68" s="23"/>
      <c r="H68" s="23"/>
      <c r="I68" s="23"/>
      <c r="J68" s="23"/>
    </row>
    <row r="69" spans="3:10" x14ac:dyDescent="0.2">
      <c r="C69" s="22">
        <f t="shared" si="1"/>
        <v>29</v>
      </c>
      <c r="D69" s="23"/>
      <c r="E69" s="23"/>
      <c r="F69" s="24"/>
      <c r="G69" s="23"/>
      <c r="H69" s="23"/>
      <c r="I69" s="23"/>
      <c r="J69" s="23"/>
    </row>
    <row r="70" spans="3:10" x14ac:dyDescent="0.2">
      <c r="C70" s="22">
        <f t="shared" si="1"/>
        <v>30</v>
      </c>
      <c r="D70" s="23"/>
      <c r="E70" s="23"/>
      <c r="F70" s="24"/>
      <c r="G70" s="23"/>
      <c r="H70" s="23"/>
      <c r="I70" s="23"/>
      <c r="J70" s="23"/>
    </row>
    <row r="71" spans="3:10" x14ac:dyDescent="0.2">
      <c r="C71" s="22">
        <f t="shared" si="1"/>
        <v>31</v>
      </c>
      <c r="D71" s="23"/>
      <c r="E71" s="23"/>
      <c r="F71" s="24"/>
      <c r="G71" s="23"/>
      <c r="H71" s="23"/>
      <c r="I71" s="23"/>
      <c r="J71" s="23"/>
    </row>
    <row r="72" spans="3:10" x14ac:dyDescent="0.2">
      <c r="C72" s="26"/>
      <c r="D72" s="26"/>
      <c r="E72" s="26"/>
      <c r="F72" s="26"/>
      <c r="G72" s="26"/>
      <c r="H72" s="26"/>
      <c r="I72" s="26"/>
      <c r="J72" s="26"/>
    </row>
  </sheetData>
  <mergeCells count="7">
    <mergeCell ref="J7:J8"/>
    <mergeCell ref="E7:E8"/>
    <mergeCell ref="C7:C8"/>
    <mergeCell ref="D7:D8"/>
    <mergeCell ref="G7:G8"/>
    <mergeCell ref="H7:H8"/>
    <mergeCell ref="I7:I8"/>
  </mergeCells>
  <pageMargins left="0.7" right="0.7" top="0.75" bottom="0.75" header="0.3" footer="0.3"/>
  <pageSetup scale="7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95"/>
  <sheetViews>
    <sheetView showGridLines="0" topLeftCell="A67" zoomScale="71" zoomScaleNormal="71" workbookViewId="0">
      <selection activeCell="H72" sqref="H72"/>
    </sheetView>
  </sheetViews>
  <sheetFormatPr defaultRowHeight="15" outlineLevelCol="1" x14ac:dyDescent="0.2"/>
  <cols>
    <col min="1" max="2" width="1.33203125" customWidth="1"/>
    <col min="3" max="3" width="8.21875" customWidth="1"/>
    <col min="4" max="4" width="6.21875" customWidth="1"/>
    <col min="5" max="5" width="6.21875" hidden="1" customWidth="1" outlineLevel="1"/>
    <col min="6" max="6" width="9" customWidth="1" collapsed="1"/>
    <col min="7" max="7" width="12.21875" customWidth="1"/>
    <col min="8" max="8" width="16.109375" customWidth="1"/>
    <col min="9" max="9" width="31.6640625" customWidth="1"/>
    <col min="10" max="10" width="9.88671875" style="8" customWidth="1"/>
    <col min="11" max="12" width="1.33203125" customWidth="1"/>
  </cols>
  <sheetData>
    <row r="1" spans="3:10" ht="4.9000000000000004" customHeight="1" x14ac:dyDescent="0.2"/>
    <row r="2" spans="3:10" s="9" customFormat="1" ht="18" x14ac:dyDescent="0.25">
      <c r="C2" s="9" t="str">
        <f>'TAT Final'!C2</f>
        <v>Winter X Country Series 2018</v>
      </c>
      <c r="I2" s="12" t="s">
        <v>34</v>
      </c>
      <c r="J2" s="13">
        <f>COUNTA(D13:D37)+COUNTA(D41:D65)+COUNTA(D69:D93)</f>
        <v>34</v>
      </c>
    </row>
    <row r="3" spans="3:10" s="9" customFormat="1" ht="18" x14ac:dyDescent="0.25">
      <c r="C3" s="9" t="str">
        <f>'TAT Final'!C3</f>
        <v>Knockburn - 4th November 2018</v>
      </c>
      <c r="J3" s="21"/>
    </row>
    <row r="4" spans="3:10" s="9" customFormat="1" ht="5.0999999999999996" customHeight="1" x14ac:dyDescent="0.25">
      <c r="J4" s="21"/>
    </row>
    <row r="5" spans="3:10" s="9" customFormat="1" ht="18" x14ac:dyDescent="0.25">
      <c r="C5" s="39" t="s">
        <v>47</v>
      </c>
      <c r="J5" s="21"/>
    </row>
    <row r="6" spans="3:10" s="9" customFormat="1" ht="5.0999999999999996" customHeight="1" x14ac:dyDescent="0.25">
      <c r="J6" s="21"/>
    </row>
    <row r="7" spans="3:10" ht="14.45" customHeight="1" x14ac:dyDescent="0.2">
      <c r="C7" s="88" t="s">
        <v>36</v>
      </c>
      <c r="D7" s="87" t="s">
        <v>43</v>
      </c>
      <c r="E7" s="87" t="s">
        <v>40</v>
      </c>
      <c r="F7" s="16" t="s">
        <v>2</v>
      </c>
      <c r="G7" s="86" t="s">
        <v>13</v>
      </c>
      <c r="H7" s="86" t="s">
        <v>14</v>
      </c>
      <c r="I7" s="86" t="s">
        <v>0</v>
      </c>
      <c r="J7" s="86" t="s">
        <v>1</v>
      </c>
    </row>
    <row r="8" spans="3:10" x14ac:dyDescent="0.2">
      <c r="C8" s="89"/>
      <c r="D8" s="86"/>
      <c r="E8" s="86"/>
      <c r="F8" s="17" t="s">
        <v>37</v>
      </c>
      <c r="G8" s="86"/>
      <c r="H8" s="86"/>
      <c r="I8" s="86"/>
      <c r="J8" s="86"/>
    </row>
    <row r="9" spans="3:10" x14ac:dyDescent="0.2">
      <c r="C9" s="40"/>
      <c r="D9" s="40"/>
      <c r="E9" s="40"/>
      <c r="F9" s="40"/>
      <c r="G9" s="40"/>
      <c r="H9" s="40"/>
      <c r="I9" s="40"/>
      <c r="J9" s="41"/>
    </row>
    <row r="10" spans="3:10" x14ac:dyDescent="0.2">
      <c r="C10" s="40"/>
      <c r="D10" s="40"/>
      <c r="E10" s="40"/>
      <c r="F10" s="40"/>
      <c r="G10" s="40"/>
      <c r="H10" s="40"/>
      <c r="I10" s="40"/>
      <c r="J10" s="41"/>
    </row>
    <row r="11" spans="3:10" s="9" customFormat="1" ht="18" x14ac:dyDescent="0.25">
      <c r="C11" s="19" t="s">
        <v>48</v>
      </c>
      <c r="D11" s="19"/>
      <c r="E11" s="19"/>
      <c r="F11" s="19"/>
      <c r="G11" s="19"/>
      <c r="H11" s="19"/>
      <c r="I11" s="19"/>
      <c r="J11" s="20">
        <f>COUNTA(D13:D37)</f>
        <v>13</v>
      </c>
    </row>
    <row r="12" spans="3:10" ht="4.9000000000000004" customHeight="1" x14ac:dyDescent="0.2">
      <c r="C12" s="10"/>
      <c r="D12" s="26"/>
      <c r="E12" s="26"/>
      <c r="F12" s="27"/>
      <c r="G12" s="26"/>
      <c r="H12" s="26"/>
      <c r="I12" s="26"/>
      <c r="J12" s="26"/>
    </row>
    <row r="13" spans="3:10" ht="13.5" customHeight="1" x14ac:dyDescent="0.2">
      <c r="C13" s="22">
        <v>1</v>
      </c>
      <c r="D13" s="23">
        <v>331</v>
      </c>
      <c r="E13" s="23" t="s">
        <v>396</v>
      </c>
      <c r="F13" s="24" t="s">
        <v>429</v>
      </c>
      <c r="G13" s="23" t="s">
        <v>317</v>
      </c>
      <c r="H13" s="23" t="s">
        <v>318</v>
      </c>
      <c r="I13" s="23" t="s">
        <v>319</v>
      </c>
      <c r="J13" s="23" t="s">
        <v>7</v>
      </c>
    </row>
    <row r="14" spans="3:10" ht="13.5" customHeight="1" x14ac:dyDescent="0.2">
      <c r="C14" s="22">
        <f>C13+1</f>
        <v>2</v>
      </c>
      <c r="D14" s="23">
        <v>322</v>
      </c>
      <c r="E14" s="23" t="s">
        <v>397</v>
      </c>
      <c r="F14" s="24" t="s">
        <v>430</v>
      </c>
      <c r="G14" s="23" t="s">
        <v>193</v>
      </c>
      <c r="H14" s="23" t="s">
        <v>124</v>
      </c>
      <c r="I14" s="23" t="s">
        <v>92</v>
      </c>
      <c r="J14" s="23" t="s">
        <v>7</v>
      </c>
    </row>
    <row r="15" spans="3:10" ht="13.5" customHeight="1" x14ac:dyDescent="0.2">
      <c r="C15" s="22">
        <f t="shared" ref="C15:C37" si="0">C14+1</f>
        <v>3</v>
      </c>
      <c r="D15" s="23">
        <v>330</v>
      </c>
      <c r="E15" s="23" t="s">
        <v>398</v>
      </c>
      <c r="F15" s="24" t="s">
        <v>431</v>
      </c>
      <c r="G15" s="23" t="s">
        <v>307</v>
      </c>
      <c r="H15" s="23" t="s">
        <v>308</v>
      </c>
      <c r="I15" s="23" t="s">
        <v>113</v>
      </c>
      <c r="J15" s="23" t="s">
        <v>7</v>
      </c>
    </row>
    <row r="16" spans="3:10" ht="13.5" customHeight="1" x14ac:dyDescent="0.2">
      <c r="C16" s="22">
        <f t="shared" si="0"/>
        <v>4</v>
      </c>
      <c r="D16" s="23">
        <v>332</v>
      </c>
      <c r="E16" s="23" t="s">
        <v>400</v>
      </c>
      <c r="F16" s="24" t="s">
        <v>432</v>
      </c>
      <c r="G16" s="23" t="s">
        <v>185</v>
      </c>
      <c r="H16" s="23" t="s">
        <v>320</v>
      </c>
      <c r="I16" s="23" t="s">
        <v>128</v>
      </c>
      <c r="J16" s="23" t="s">
        <v>7</v>
      </c>
    </row>
    <row r="17" spans="3:10" ht="13.5" customHeight="1" x14ac:dyDescent="0.2">
      <c r="C17" s="22">
        <f t="shared" si="0"/>
        <v>5</v>
      </c>
      <c r="D17" s="23">
        <v>323</v>
      </c>
      <c r="E17" s="23" t="s">
        <v>401</v>
      </c>
      <c r="F17" s="24" t="s">
        <v>433</v>
      </c>
      <c r="G17" s="23" t="s">
        <v>194</v>
      </c>
      <c r="H17" s="23" t="s">
        <v>121</v>
      </c>
      <c r="I17" s="23" t="s">
        <v>122</v>
      </c>
      <c r="J17" s="23" t="s">
        <v>7</v>
      </c>
    </row>
    <row r="18" spans="3:10" ht="13.5" customHeight="1" x14ac:dyDescent="0.2">
      <c r="C18" s="22">
        <f t="shared" si="0"/>
        <v>6</v>
      </c>
      <c r="D18" s="23">
        <v>327</v>
      </c>
      <c r="E18" s="23" t="s">
        <v>404</v>
      </c>
      <c r="F18" s="24" t="s">
        <v>434</v>
      </c>
      <c r="G18" s="23" t="s">
        <v>212</v>
      </c>
      <c r="H18" s="23" t="s">
        <v>213</v>
      </c>
      <c r="I18" s="23" t="s">
        <v>92</v>
      </c>
      <c r="J18" s="23" t="s">
        <v>7</v>
      </c>
    </row>
    <row r="19" spans="3:10" ht="13.5" customHeight="1" x14ac:dyDescent="0.2">
      <c r="C19" s="22">
        <f t="shared" si="0"/>
        <v>7</v>
      </c>
      <c r="D19" s="23">
        <v>324</v>
      </c>
      <c r="E19" s="23" t="s">
        <v>405</v>
      </c>
      <c r="F19" s="24" t="s">
        <v>435</v>
      </c>
      <c r="G19" s="23" t="s">
        <v>195</v>
      </c>
      <c r="H19" s="23" t="s">
        <v>157</v>
      </c>
      <c r="I19" s="23" t="s">
        <v>113</v>
      </c>
      <c r="J19" s="23" t="s">
        <v>7</v>
      </c>
    </row>
    <row r="20" spans="3:10" ht="13.5" customHeight="1" x14ac:dyDescent="0.2">
      <c r="C20" s="22">
        <f t="shared" si="0"/>
        <v>8</v>
      </c>
      <c r="D20" s="23">
        <v>325</v>
      </c>
      <c r="E20" s="23" t="s">
        <v>406</v>
      </c>
      <c r="F20" s="24" t="s">
        <v>436</v>
      </c>
      <c r="G20" s="23" t="s">
        <v>196</v>
      </c>
      <c r="H20" s="23" t="s">
        <v>179</v>
      </c>
      <c r="I20" s="23" t="s">
        <v>89</v>
      </c>
      <c r="J20" s="23" t="s">
        <v>7</v>
      </c>
    </row>
    <row r="21" spans="3:10" ht="13.5" customHeight="1" x14ac:dyDescent="0.2">
      <c r="C21" s="22">
        <f t="shared" si="0"/>
        <v>9</v>
      </c>
      <c r="D21" s="23">
        <v>321</v>
      </c>
      <c r="E21" s="23" t="s">
        <v>407</v>
      </c>
      <c r="F21" s="24" t="s">
        <v>437</v>
      </c>
      <c r="G21" s="23" t="s">
        <v>192</v>
      </c>
      <c r="H21" s="23" t="s">
        <v>108</v>
      </c>
      <c r="I21" s="23" t="s">
        <v>92</v>
      </c>
      <c r="J21" s="23" t="s">
        <v>7</v>
      </c>
    </row>
    <row r="22" spans="3:10" ht="13.5" customHeight="1" x14ac:dyDescent="0.2">
      <c r="C22" s="22">
        <f t="shared" si="0"/>
        <v>10</v>
      </c>
      <c r="D22" s="23">
        <v>326</v>
      </c>
      <c r="E22" s="23" t="s">
        <v>409</v>
      </c>
      <c r="F22" s="24" t="s">
        <v>438</v>
      </c>
      <c r="G22" s="23" t="s">
        <v>211</v>
      </c>
      <c r="H22" s="23" t="s">
        <v>208</v>
      </c>
      <c r="I22" s="23" t="s">
        <v>92</v>
      </c>
      <c r="J22" s="23" t="s">
        <v>7</v>
      </c>
    </row>
    <row r="23" spans="3:10" ht="13.5" customHeight="1" x14ac:dyDescent="0.2">
      <c r="C23" s="22">
        <f t="shared" si="0"/>
        <v>11</v>
      </c>
      <c r="D23" s="23">
        <v>335</v>
      </c>
      <c r="E23" s="23" t="s">
        <v>422</v>
      </c>
      <c r="F23" s="24" t="s">
        <v>439</v>
      </c>
      <c r="G23" s="23" t="s">
        <v>321</v>
      </c>
      <c r="H23" s="23" t="s">
        <v>322</v>
      </c>
      <c r="I23" s="23" t="s">
        <v>125</v>
      </c>
      <c r="J23" s="23" t="s">
        <v>7</v>
      </c>
    </row>
    <row r="24" spans="3:10" ht="13.5" customHeight="1" x14ac:dyDescent="0.2">
      <c r="C24" s="22">
        <f t="shared" si="0"/>
        <v>12</v>
      </c>
      <c r="D24" s="23">
        <v>334</v>
      </c>
      <c r="E24" s="23" t="s">
        <v>425</v>
      </c>
      <c r="F24" s="24" t="s">
        <v>440</v>
      </c>
      <c r="G24" s="23" t="s">
        <v>297</v>
      </c>
      <c r="H24" s="23" t="s">
        <v>357</v>
      </c>
      <c r="I24" s="23" t="s">
        <v>219</v>
      </c>
      <c r="J24" s="23" t="s">
        <v>7</v>
      </c>
    </row>
    <row r="25" spans="3:10" ht="13.5" customHeight="1" x14ac:dyDescent="0.2">
      <c r="C25" s="22">
        <f t="shared" si="0"/>
        <v>13</v>
      </c>
      <c r="D25" s="23">
        <v>320</v>
      </c>
      <c r="E25" s="23" t="s">
        <v>426</v>
      </c>
      <c r="F25" s="24" t="s">
        <v>441</v>
      </c>
      <c r="G25" s="23" t="s">
        <v>87</v>
      </c>
      <c r="H25" s="23" t="s">
        <v>88</v>
      </c>
      <c r="I25" s="23" t="s">
        <v>89</v>
      </c>
      <c r="J25" s="23" t="s">
        <v>7</v>
      </c>
    </row>
    <row r="26" spans="3:10" ht="13.5" customHeight="1" x14ac:dyDescent="0.2">
      <c r="C26" s="22">
        <f t="shared" si="0"/>
        <v>14</v>
      </c>
      <c r="D26" s="23"/>
      <c r="E26" s="23"/>
      <c r="F26" s="24"/>
      <c r="G26" s="23"/>
      <c r="H26" s="23"/>
      <c r="I26" s="23"/>
      <c r="J26" s="23"/>
    </row>
    <row r="27" spans="3:10" ht="13.5" customHeight="1" x14ac:dyDescent="0.2">
      <c r="C27" s="22">
        <f t="shared" si="0"/>
        <v>15</v>
      </c>
      <c r="D27" s="23"/>
      <c r="E27" s="23"/>
      <c r="F27" s="24"/>
      <c r="G27" s="23"/>
      <c r="H27" s="23"/>
      <c r="I27" s="23"/>
      <c r="J27" s="23"/>
    </row>
    <row r="28" spans="3:10" ht="13.5" customHeight="1" x14ac:dyDescent="0.2">
      <c r="C28" s="22">
        <f t="shared" si="0"/>
        <v>16</v>
      </c>
      <c r="D28" s="23"/>
      <c r="E28" s="23"/>
      <c r="F28" s="24"/>
      <c r="G28" s="23"/>
      <c r="H28" s="23"/>
      <c r="I28" s="23"/>
      <c r="J28" s="23"/>
    </row>
    <row r="29" spans="3:10" ht="13.5" customHeight="1" x14ac:dyDescent="0.2">
      <c r="C29" s="22">
        <f t="shared" si="0"/>
        <v>17</v>
      </c>
      <c r="D29" s="23"/>
      <c r="E29" s="23"/>
      <c r="F29" s="24"/>
      <c r="G29" s="23"/>
      <c r="H29" s="23"/>
      <c r="I29" s="23"/>
      <c r="J29" s="23"/>
    </row>
    <row r="30" spans="3:10" ht="13.5" customHeight="1" x14ac:dyDescent="0.2">
      <c r="C30" s="22">
        <f t="shared" si="0"/>
        <v>18</v>
      </c>
      <c r="D30" s="23"/>
      <c r="E30" s="23"/>
      <c r="F30" s="24"/>
      <c r="G30" s="23"/>
      <c r="H30" s="23"/>
      <c r="I30" s="23"/>
      <c r="J30" s="23"/>
    </row>
    <row r="31" spans="3:10" ht="13.5" customHeight="1" x14ac:dyDescent="0.2">
      <c r="C31" s="22">
        <f t="shared" si="0"/>
        <v>19</v>
      </c>
      <c r="D31" s="23"/>
      <c r="E31" s="23"/>
      <c r="F31" s="24"/>
      <c r="G31" s="23"/>
      <c r="H31" s="23"/>
      <c r="I31" s="23"/>
      <c r="J31" s="23"/>
    </row>
    <row r="32" spans="3:10" ht="13.5" customHeight="1" x14ac:dyDescent="0.2">
      <c r="C32" s="22">
        <f t="shared" si="0"/>
        <v>20</v>
      </c>
      <c r="D32" s="23"/>
      <c r="E32" s="23"/>
      <c r="F32" s="24"/>
      <c r="G32" s="23"/>
      <c r="H32" s="23"/>
      <c r="I32" s="23"/>
      <c r="J32" s="23"/>
    </row>
    <row r="33" spans="3:10" ht="13.5" customHeight="1" x14ac:dyDescent="0.2">
      <c r="C33" s="22">
        <f t="shared" si="0"/>
        <v>21</v>
      </c>
      <c r="D33" s="23"/>
      <c r="E33" s="23"/>
      <c r="F33" s="24"/>
      <c r="G33" s="23"/>
      <c r="H33" s="23"/>
      <c r="I33" s="23"/>
      <c r="J33" s="23"/>
    </row>
    <row r="34" spans="3:10" ht="13.5" customHeight="1" x14ac:dyDescent="0.2">
      <c r="C34" s="22">
        <f t="shared" si="0"/>
        <v>22</v>
      </c>
      <c r="D34" s="23"/>
      <c r="E34" s="23"/>
      <c r="F34" s="24"/>
      <c r="G34" s="23"/>
      <c r="H34" s="23"/>
      <c r="I34" s="23"/>
      <c r="J34" s="23"/>
    </row>
    <row r="35" spans="3:10" ht="13.5" customHeight="1" x14ac:dyDescent="0.2">
      <c r="C35" s="22">
        <f t="shared" si="0"/>
        <v>23</v>
      </c>
      <c r="D35" s="23"/>
      <c r="E35" s="23"/>
      <c r="F35" s="24"/>
      <c r="G35" s="23"/>
      <c r="H35" s="23"/>
      <c r="I35" s="23"/>
      <c r="J35" s="23"/>
    </row>
    <row r="36" spans="3:10" ht="13.5" customHeight="1" x14ac:dyDescent="0.2">
      <c r="C36" s="22">
        <f t="shared" si="0"/>
        <v>24</v>
      </c>
      <c r="D36" s="23"/>
      <c r="E36" s="23"/>
      <c r="F36" s="24"/>
      <c r="G36" s="23"/>
      <c r="H36" s="23"/>
      <c r="I36" s="23"/>
      <c r="J36" s="23"/>
    </row>
    <row r="37" spans="3:10" ht="13.5" customHeight="1" x14ac:dyDescent="0.2">
      <c r="C37" s="22">
        <f t="shared" si="0"/>
        <v>25</v>
      </c>
      <c r="D37" s="23"/>
      <c r="E37" s="23"/>
      <c r="F37" s="24"/>
      <c r="G37" s="23"/>
      <c r="H37" s="23"/>
      <c r="I37" s="23"/>
      <c r="J37" s="23"/>
    </row>
    <row r="38" spans="3:10" x14ac:dyDescent="0.2">
      <c r="G38" s="42"/>
      <c r="H38" s="42"/>
    </row>
    <row r="39" spans="3:10" ht="18" x14ac:dyDescent="0.25">
      <c r="C39" s="19" t="s">
        <v>49</v>
      </c>
      <c r="D39" s="19"/>
      <c r="E39" s="19"/>
      <c r="F39" s="19"/>
      <c r="G39" s="19"/>
      <c r="H39" s="19"/>
      <c r="I39" s="19"/>
      <c r="J39" s="20">
        <f>COUNTA(D41:D65)</f>
        <v>11</v>
      </c>
    </row>
    <row r="40" spans="3:10" ht="6.75" customHeight="1" x14ac:dyDescent="0.2">
      <c r="C40" s="10"/>
      <c r="D40" s="26"/>
      <c r="E40" s="26"/>
      <c r="F40" s="27"/>
      <c r="G40" s="26"/>
      <c r="H40" s="26"/>
      <c r="I40" s="26"/>
      <c r="J40" s="26"/>
    </row>
    <row r="41" spans="3:10" x14ac:dyDescent="0.2">
      <c r="C41" s="22">
        <v>1</v>
      </c>
      <c r="D41" s="23">
        <v>477</v>
      </c>
      <c r="E41" s="23" t="s">
        <v>399</v>
      </c>
      <c r="F41" s="24" t="s">
        <v>724</v>
      </c>
      <c r="G41" s="23" t="s">
        <v>679</v>
      </c>
      <c r="H41" s="23" t="s">
        <v>680</v>
      </c>
      <c r="I41" s="23" t="s">
        <v>92</v>
      </c>
      <c r="J41" s="23" t="s">
        <v>8</v>
      </c>
    </row>
    <row r="42" spans="3:10" x14ac:dyDescent="0.2">
      <c r="C42" s="22">
        <f>C41+1</f>
        <v>2</v>
      </c>
      <c r="D42" s="23">
        <v>472</v>
      </c>
      <c r="E42" s="23" t="s">
        <v>409</v>
      </c>
      <c r="F42" s="24" t="s">
        <v>438</v>
      </c>
      <c r="G42" s="23" t="s">
        <v>674</v>
      </c>
      <c r="H42" s="23" t="s">
        <v>155</v>
      </c>
      <c r="I42" s="23" t="s">
        <v>92</v>
      </c>
      <c r="J42" s="23" t="s">
        <v>8</v>
      </c>
    </row>
    <row r="43" spans="3:10" x14ac:dyDescent="0.2">
      <c r="C43" s="22">
        <f t="shared" ref="C43:C65" si="1">C42+1</f>
        <v>3</v>
      </c>
      <c r="D43" s="23">
        <v>470</v>
      </c>
      <c r="E43" s="23" t="s">
        <v>410</v>
      </c>
      <c r="F43" s="24" t="s">
        <v>725</v>
      </c>
      <c r="G43" s="23" t="s">
        <v>588</v>
      </c>
      <c r="H43" s="23" t="s">
        <v>291</v>
      </c>
      <c r="I43" s="23" t="s">
        <v>92</v>
      </c>
      <c r="J43" s="23" t="s">
        <v>8</v>
      </c>
    </row>
    <row r="44" spans="3:10" x14ac:dyDescent="0.2">
      <c r="C44" s="22">
        <f t="shared" si="1"/>
        <v>4</v>
      </c>
      <c r="D44" s="23">
        <v>478</v>
      </c>
      <c r="E44" s="23" t="s">
        <v>413</v>
      </c>
      <c r="F44" s="24" t="s">
        <v>726</v>
      </c>
      <c r="G44" s="23" t="s">
        <v>590</v>
      </c>
      <c r="H44" s="23" t="s">
        <v>681</v>
      </c>
      <c r="I44" s="23" t="s">
        <v>92</v>
      </c>
      <c r="J44" s="23" t="s">
        <v>8</v>
      </c>
    </row>
    <row r="45" spans="3:10" x14ac:dyDescent="0.2">
      <c r="C45" s="22">
        <f t="shared" si="1"/>
        <v>5</v>
      </c>
      <c r="D45" s="23">
        <v>474</v>
      </c>
      <c r="E45" s="23" t="s">
        <v>415</v>
      </c>
      <c r="F45" s="24" t="s">
        <v>727</v>
      </c>
      <c r="G45" s="23" t="s">
        <v>676</v>
      </c>
      <c r="H45" s="23" t="s">
        <v>629</v>
      </c>
      <c r="I45" s="23" t="s">
        <v>92</v>
      </c>
      <c r="J45" s="23" t="s">
        <v>8</v>
      </c>
    </row>
    <row r="46" spans="3:10" x14ac:dyDescent="0.2">
      <c r="C46" s="22">
        <f t="shared" si="1"/>
        <v>6</v>
      </c>
      <c r="D46" s="23">
        <v>476</v>
      </c>
      <c r="E46" s="23" t="s">
        <v>416</v>
      </c>
      <c r="F46" s="24" t="s">
        <v>728</v>
      </c>
      <c r="G46" s="23" t="s">
        <v>590</v>
      </c>
      <c r="H46" s="23" t="s">
        <v>678</v>
      </c>
      <c r="I46" s="23" t="s">
        <v>92</v>
      </c>
      <c r="J46" s="23" t="s">
        <v>8</v>
      </c>
    </row>
    <row r="47" spans="3:10" x14ac:dyDescent="0.2">
      <c r="C47" s="22">
        <f t="shared" si="1"/>
        <v>7</v>
      </c>
      <c r="D47" s="23">
        <v>481</v>
      </c>
      <c r="E47" s="23" t="s">
        <v>417</v>
      </c>
      <c r="F47" s="24" t="s">
        <v>729</v>
      </c>
      <c r="G47" s="23" t="s">
        <v>684</v>
      </c>
      <c r="H47" s="23" t="s">
        <v>685</v>
      </c>
      <c r="I47" s="23" t="s">
        <v>113</v>
      </c>
      <c r="J47" s="23" t="s">
        <v>8</v>
      </c>
    </row>
    <row r="48" spans="3:10" x14ac:dyDescent="0.2">
      <c r="C48" s="22">
        <f t="shared" si="1"/>
        <v>8</v>
      </c>
      <c r="D48" s="23">
        <v>479</v>
      </c>
      <c r="E48" s="23" t="s">
        <v>421</v>
      </c>
      <c r="F48" s="24" t="s">
        <v>730</v>
      </c>
      <c r="G48" s="23" t="s">
        <v>682</v>
      </c>
      <c r="H48" s="23" t="s">
        <v>683</v>
      </c>
      <c r="I48" s="23" t="s">
        <v>128</v>
      </c>
      <c r="J48" s="23" t="s">
        <v>8</v>
      </c>
    </row>
    <row r="49" spans="3:10" x14ac:dyDescent="0.2">
      <c r="C49" s="22">
        <f t="shared" si="1"/>
        <v>9</v>
      </c>
      <c r="D49" s="23">
        <v>473</v>
      </c>
      <c r="E49" s="23" t="s">
        <v>423</v>
      </c>
      <c r="F49" s="24" t="s">
        <v>731</v>
      </c>
      <c r="G49" s="23" t="s">
        <v>675</v>
      </c>
      <c r="H49" s="23" t="s">
        <v>155</v>
      </c>
      <c r="I49" s="23" t="s">
        <v>92</v>
      </c>
      <c r="J49" s="23" t="s">
        <v>8</v>
      </c>
    </row>
    <row r="50" spans="3:10" x14ac:dyDescent="0.2">
      <c r="C50" s="22">
        <f t="shared" si="1"/>
        <v>10</v>
      </c>
      <c r="D50" s="23">
        <v>475</v>
      </c>
      <c r="E50" s="23" t="s">
        <v>424</v>
      </c>
      <c r="F50" s="24" t="s">
        <v>732</v>
      </c>
      <c r="G50" s="23" t="s">
        <v>677</v>
      </c>
      <c r="H50" s="23" t="s">
        <v>192</v>
      </c>
      <c r="I50" s="23" t="s">
        <v>92</v>
      </c>
      <c r="J50" s="23" t="s">
        <v>8</v>
      </c>
    </row>
    <row r="51" spans="3:10" x14ac:dyDescent="0.2">
      <c r="C51" s="22">
        <f t="shared" si="1"/>
        <v>11</v>
      </c>
      <c r="D51" s="23">
        <v>471</v>
      </c>
      <c r="E51" s="23" t="s">
        <v>428</v>
      </c>
      <c r="F51" s="24" t="s">
        <v>733</v>
      </c>
      <c r="G51" s="23" t="s">
        <v>98</v>
      </c>
      <c r="H51" s="23" t="s">
        <v>115</v>
      </c>
      <c r="I51" s="23" t="s">
        <v>92</v>
      </c>
      <c r="J51" s="23" t="s">
        <v>8</v>
      </c>
    </row>
    <row r="52" spans="3:10" x14ac:dyDescent="0.2">
      <c r="C52" s="22">
        <f t="shared" si="1"/>
        <v>12</v>
      </c>
      <c r="D52" s="23"/>
      <c r="E52" s="23"/>
      <c r="F52" s="24"/>
      <c r="G52" s="23"/>
      <c r="H52" s="23"/>
      <c r="I52" s="23"/>
      <c r="J52" s="23"/>
    </row>
    <row r="53" spans="3:10" x14ac:dyDescent="0.2">
      <c r="C53" s="22">
        <f t="shared" si="1"/>
        <v>13</v>
      </c>
      <c r="D53" s="23"/>
      <c r="E53" s="23"/>
      <c r="F53" s="24"/>
      <c r="G53" s="23"/>
      <c r="H53" s="23"/>
      <c r="I53" s="23"/>
      <c r="J53" s="23"/>
    </row>
    <row r="54" spans="3:10" x14ac:dyDescent="0.2">
      <c r="C54" s="22">
        <f t="shared" si="1"/>
        <v>14</v>
      </c>
      <c r="D54" s="23"/>
      <c r="E54" s="23"/>
      <c r="F54" s="24"/>
      <c r="G54" s="23"/>
      <c r="H54" s="23"/>
      <c r="I54" s="23"/>
      <c r="J54" s="23"/>
    </row>
    <row r="55" spans="3:10" x14ac:dyDescent="0.2">
      <c r="C55" s="22">
        <f t="shared" si="1"/>
        <v>15</v>
      </c>
      <c r="D55" s="23"/>
      <c r="E55" s="23"/>
      <c r="F55" s="24"/>
      <c r="G55" s="23"/>
      <c r="H55" s="23"/>
      <c r="I55" s="23"/>
      <c r="J55" s="23"/>
    </row>
    <row r="56" spans="3:10" x14ac:dyDescent="0.2">
      <c r="C56" s="22">
        <f t="shared" si="1"/>
        <v>16</v>
      </c>
      <c r="D56" s="23"/>
      <c r="E56" s="23"/>
      <c r="F56" s="24"/>
      <c r="G56" s="23"/>
      <c r="H56" s="23"/>
      <c r="I56" s="23"/>
      <c r="J56" s="23"/>
    </row>
    <row r="57" spans="3:10" x14ac:dyDescent="0.2">
      <c r="C57" s="22">
        <f t="shared" si="1"/>
        <v>17</v>
      </c>
      <c r="D57" s="23"/>
      <c r="E57" s="23"/>
      <c r="F57" s="24"/>
      <c r="G57" s="23"/>
      <c r="H57" s="23"/>
      <c r="I57" s="23"/>
      <c r="J57" s="23"/>
    </row>
    <row r="58" spans="3:10" x14ac:dyDescent="0.2">
      <c r="C58" s="22">
        <f t="shared" si="1"/>
        <v>18</v>
      </c>
      <c r="D58" s="23"/>
      <c r="E58" s="23"/>
      <c r="F58" s="24"/>
      <c r="G58" s="23"/>
      <c r="H58" s="23"/>
      <c r="I58" s="23"/>
      <c r="J58" s="23"/>
    </row>
    <row r="59" spans="3:10" x14ac:dyDescent="0.2">
      <c r="C59" s="22">
        <f t="shared" si="1"/>
        <v>19</v>
      </c>
      <c r="D59" s="23"/>
      <c r="E59" s="23"/>
      <c r="F59" s="24"/>
      <c r="G59" s="23"/>
      <c r="H59" s="23"/>
      <c r="I59" s="23"/>
      <c r="J59" s="23"/>
    </row>
    <row r="60" spans="3:10" x14ac:dyDescent="0.2">
      <c r="C60" s="22">
        <f t="shared" si="1"/>
        <v>20</v>
      </c>
      <c r="D60" s="23"/>
      <c r="E60" s="23"/>
      <c r="F60" s="24"/>
      <c r="G60" s="23"/>
      <c r="H60" s="23"/>
      <c r="I60" s="23"/>
      <c r="J60" s="23"/>
    </row>
    <row r="61" spans="3:10" x14ac:dyDescent="0.2">
      <c r="C61" s="22">
        <f t="shared" si="1"/>
        <v>21</v>
      </c>
      <c r="D61" s="23"/>
      <c r="E61" s="23"/>
      <c r="F61" s="24"/>
      <c r="G61" s="23"/>
      <c r="H61" s="23"/>
      <c r="I61" s="23"/>
      <c r="J61" s="23"/>
    </row>
    <row r="62" spans="3:10" x14ac:dyDescent="0.2">
      <c r="C62" s="22">
        <f t="shared" si="1"/>
        <v>22</v>
      </c>
      <c r="D62" s="23"/>
      <c r="E62" s="23"/>
      <c r="F62" s="24"/>
      <c r="G62" s="23"/>
      <c r="H62" s="23"/>
      <c r="I62" s="23"/>
      <c r="J62" s="23"/>
    </row>
    <row r="63" spans="3:10" x14ac:dyDescent="0.2">
      <c r="C63" s="22">
        <f t="shared" si="1"/>
        <v>23</v>
      </c>
      <c r="D63" s="23"/>
      <c r="E63" s="23"/>
      <c r="F63" s="24"/>
      <c r="G63" s="23"/>
      <c r="H63" s="23"/>
      <c r="I63" s="23"/>
      <c r="J63" s="23"/>
    </row>
    <row r="64" spans="3:10" x14ac:dyDescent="0.2">
      <c r="C64" s="22">
        <f t="shared" si="1"/>
        <v>24</v>
      </c>
      <c r="D64" s="23"/>
      <c r="E64" s="23"/>
      <c r="F64" s="24"/>
      <c r="G64" s="23"/>
      <c r="H64" s="23"/>
      <c r="I64" s="23"/>
      <c r="J64" s="23"/>
    </row>
    <row r="65" spans="3:10" x14ac:dyDescent="0.2">
      <c r="C65" s="22">
        <f t="shared" si="1"/>
        <v>25</v>
      </c>
      <c r="D65" s="23"/>
      <c r="E65" s="23"/>
      <c r="F65" s="24"/>
      <c r="G65" s="23"/>
      <c r="H65" s="23"/>
      <c r="I65" s="23"/>
      <c r="J65" s="23"/>
    </row>
    <row r="67" spans="3:10" ht="18" x14ac:dyDescent="0.25">
      <c r="C67" s="19" t="s">
        <v>50</v>
      </c>
      <c r="D67" s="19"/>
      <c r="E67" s="19"/>
      <c r="F67" s="19"/>
      <c r="G67" s="19"/>
      <c r="H67" s="19"/>
      <c r="I67" s="19"/>
      <c r="J67" s="20">
        <f>COUNTA(D69:D93)</f>
        <v>10</v>
      </c>
    </row>
    <row r="68" spans="3:10" ht="7.5" customHeight="1" x14ac:dyDescent="0.2">
      <c r="C68" s="10"/>
      <c r="D68" s="26"/>
      <c r="E68" s="26"/>
      <c r="F68" s="27"/>
      <c r="G68" s="26"/>
      <c r="H68" s="26"/>
      <c r="I68" s="26"/>
      <c r="J68" s="26"/>
    </row>
    <row r="69" spans="3:10" x14ac:dyDescent="0.2">
      <c r="C69" s="22">
        <v>1</v>
      </c>
      <c r="D69" s="72">
        <v>27</v>
      </c>
      <c r="E69" s="69" t="s">
        <v>402</v>
      </c>
      <c r="F69" s="70" t="s">
        <v>734</v>
      </c>
      <c r="G69" s="71" t="s">
        <v>581</v>
      </c>
      <c r="H69" s="71" t="s">
        <v>582</v>
      </c>
      <c r="I69" s="71" t="s">
        <v>92</v>
      </c>
      <c r="J69" s="71" t="s">
        <v>10</v>
      </c>
    </row>
    <row r="70" spans="3:10" x14ac:dyDescent="0.2">
      <c r="C70" s="22">
        <f>C69+1</f>
        <v>2</v>
      </c>
      <c r="D70" s="72">
        <v>25</v>
      </c>
      <c r="E70" s="69" t="s">
        <v>403</v>
      </c>
      <c r="F70" s="70" t="s">
        <v>735</v>
      </c>
      <c r="G70" s="71" t="s">
        <v>221</v>
      </c>
      <c r="H70" s="71" t="s">
        <v>579</v>
      </c>
      <c r="I70" s="71" t="s">
        <v>92</v>
      </c>
      <c r="J70" s="71" t="s">
        <v>10</v>
      </c>
    </row>
    <row r="71" spans="3:10" x14ac:dyDescent="0.2">
      <c r="C71" s="22">
        <f t="shared" ref="C71:C93" si="2">C70+1</f>
        <v>3</v>
      </c>
      <c r="D71" s="72">
        <v>32</v>
      </c>
      <c r="E71" s="69" t="s">
        <v>408</v>
      </c>
      <c r="F71" s="70" t="s">
        <v>736</v>
      </c>
      <c r="G71" s="71" t="s">
        <v>590</v>
      </c>
      <c r="H71" s="71" t="s">
        <v>591</v>
      </c>
      <c r="I71" s="71" t="s">
        <v>128</v>
      </c>
      <c r="J71" s="71" t="s">
        <v>10</v>
      </c>
    </row>
    <row r="72" spans="3:10" x14ac:dyDescent="0.2">
      <c r="C72" s="22">
        <f t="shared" si="2"/>
        <v>4</v>
      </c>
      <c r="D72" s="72">
        <v>28</v>
      </c>
      <c r="E72" s="69" t="s">
        <v>411</v>
      </c>
      <c r="F72" s="70" t="s">
        <v>737</v>
      </c>
      <c r="G72" s="71" t="s">
        <v>583</v>
      </c>
      <c r="H72" s="71" t="s">
        <v>629</v>
      </c>
      <c r="I72" s="71" t="s">
        <v>92</v>
      </c>
      <c r="J72" s="71" t="s">
        <v>10</v>
      </c>
    </row>
    <row r="73" spans="3:10" x14ac:dyDescent="0.2">
      <c r="C73" s="22">
        <f t="shared" si="2"/>
        <v>5</v>
      </c>
      <c r="D73" s="72">
        <v>26</v>
      </c>
      <c r="E73" s="69" t="s">
        <v>412</v>
      </c>
      <c r="F73" s="70" t="s">
        <v>738</v>
      </c>
      <c r="G73" s="71" t="s">
        <v>580</v>
      </c>
      <c r="H73" s="71" t="s">
        <v>164</v>
      </c>
      <c r="I73" s="71" t="s">
        <v>92</v>
      </c>
      <c r="J73" s="71" t="s">
        <v>10</v>
      </c>
    </row>
    <row r="74" spans="3:10" x14ac:dyDescent="0.2">
      <c r="C74" s="22">
        <f t="shared" si="2"/>
        <v>6</v>
      </c>
      <c r="D74" s="72">
        <v>31</v>
      </c>
      <c r="E74" s="69" t="s">
        <v>414</v>
      </c>
      <c r="F74" s="70" t="s">
        <v>739</v>
      </c>
      <c r="G74" s="71" t="s">
        <v>588</v>
      </c>
      <c r="H74" s="71" t="s">
        <v>589</v>
      </c>
      <c r="I74" s="71" t="s">
        <v>92</v>
      </c>
      <c r="J74" s="71" t="s">
        <v>10</v>
      </c>
    </row>
    <row r="75" spans="3:10" x14ac:dyDescent="0.2">
      <c r="C75" s="22">
        <f t="shared" si="2"/>
        <v>7</v>
      </c>
      <c r="D75" s="72">
        <v>34</v>
      </c>
      <c r="E75" s="69" t="s">
        <v>418</v>
      </c>
      <c r="F75" s="70" t="s">
        <v>740</v>
      </c>
      <c r="G75" s="71" t="s">
        <v>594</v>
      </c>
      <c r="H75" s="71" t="s">
        <v>589</v>
      </c>
      <c r="I75" s="71" t="s">
        <v>92</v>
      </c>
      <c r="J75" s="71" t="s">
        <v>10</v>
      </c>
    </row>
    <row r="76" spans="3:10" x14ac:dyDescent="0.2">
      <c r="C76" s="22">
        <f t="shared" si="2"/>
        <v>8</v>
      </c>
      <c r="D76" s="72">
        <v>33</v>
      </c>
      <c r="E76" s="69" t="s">
        <v>419</v>
      </c>
      <c r="F76" s="70" t="s">
        <v>741</v>
      </c>
      <c r="G76" s="71" t="s">
        <v>592</v>
      </c>
      <c r="H76" s="71" t="s">
        <v>593</v>
      </c>
      <c r="I76" s="71" t="s">
        <v>92</v>
      </c>
      <c r="J76" s="71" t="s">
        <v>10</v>
      </c>
    </row>
    <row r="77" spans="3:10" x14ac:dyDescent="0.2">
      <c r="C77" s="22">
        <f t="shared" si="2"/>
        <v>9</v>
      </c>
      <c r="D77" s="72">
        <v>30</v>
      </c>
      <c r="E77" s="69" t="s">
        <v>420</v>
      </c>
      <c r="F77" s="70" t="s">
        <v>742</v>
      </c>
      <c r="G77" s="71" t="s">
        <v>586</v>
      </c>
      <c r="H77" s="71" t="s">
        <v>587</v>
      </c>
      <c r="I77" s="71" t="s">
        <v>92</v>
      </c>
      <c r="J77" s="71" t="s">
        <v>10</v>
      </c>
    </row>
    <row r="78" spans="3:10" x14ac:dyDescent="0.2">
      <c r="C78" s="22">
        <f t="shared" si="2"/>
        <v>10</v>
      </c>
      <c r="D78" s="72">
        <v>29</v>
      </c>
      <c r="E78" s="69" t="s">
        <v>427</v>
      </c>
      <c r="F78" s="70" t="s">
        <v>743</v>
      </c>
      <c r="G78" s="71" t="s">
        <v>584</v>
      </c>
      <c r="H78" s="71" t="s">
        <v>585</v>
      </c>
      <c r="I78" s="71" t="s">
        <v>122</v>
      </c>
      <c r="J78" s="71" t="s">
        <v>10</v>
      </c>
    </row>
    <row r="79" spans="3:10" x14ac:dyDescent="0.2">
      <c r="C79" s="22">
        <f t="shared" si="2"/>
        <v>11</v>
      </c>
      <c r="D79" s="72"/>
      <c r="E79" s="69"/>
      <c r="F79" s="70"/>
      <c r="G79" s="71"/>
      <c r="H79" s="71"/>
      <c r="I79" s="71"/>
      <c r="J79" s="71"/>
    </row>
    <row r="80" spans="3:10" x14ac:dyDescent="0.2">
      <c r="C80" s="22">
        <f t="shared" si="2"/>
        <v>12</v>
      </c>
      <c r="D80" s="72"/>
      <c r="E80" s="69"/>
      <c r="F80" s="70"/>
      <c r="G80" s="71"/>
      <c r="H80" s="71"/>
      <c r="I80" s="71"/>
      <c r="J80" s="71"/>
    </row>
    <row r="81" spans="3:10" x14ac:dyDescent="0.2">
      <c r="C81" s="22">
        <f t="shared" si="2"/>
        <v>13</v>
      </c>
      <c r="D81" s="72"/>
      <c r="E81" s="69"/>
      <c r="F81" s="70"/>
      <c r="G81" s="71"/>
      <c r="H81" s="71"/>
      <c r="I81" s="71"/>
      <c r="J81" s="71"/>
    </row>
    <row r="82" spans="3:10" x14ac:dyDescent="0.2">
      <c r="C82" s="22">
        <f t="shared" si="2"/>
        <v>14</v>
      </c>
      <c r="D82" s="72"/>
      <c r="E82" s="69"/>
      <c r="F82" s="70"/>
      <c r="G82" s="71"/>
      <c r="H82" s="71"/>
      <c r="I82" s="71"/>
      <c r="J82" s="71"/>
    </row>
    <row r="83" spans="3:10" x14ac:dyDescent="0.2">
      <c r="C83" s="22">
        <f t="shared" si="2"/>
        <v>15</v>
      </c>
      <c r="D83" s="72"/>
      <c r="E83" s="69"/>
      <c r="F83" s="70"/>
      <c r="G83" s="71"/>
      <c r="H83" s="71"/>
      <c r="I83" s="71"/>
      <c r="J83" s="71"/>
    </row>
    <row r="84" spans="3:10" x14ac:dyDescent="0.2">
      <c r="C84" s="22">
        <f t="shared" si="2"/>
        <v>16</v>
      </c>
      <c r="D84" s="72"/>
      <c r="E84" s="69"/>
      <c r="F84" s="70"/>
      <c r="G84" s="71"/>
      <c r="H84" s="71"/>
      <c r="I84" s="71"/>
      <c r="J84" s="71"/>
    </row>
    <row r="85" spans="3:10" x14ac:dyDescent="0.2">
      <c r="C85" s="22">
        <f t="shared" si="2"/>
        <v>17</v>
      </c>
      <c r="D85" s="76"/>
      <c r="E85" s="76"/>
      <c r="F85" s="76"/>
      <c r="G85" s="76"/>
      <c r="H85" s="76"/>
      <c r="I85" s="76"/>
      <c r="J85" s="77"/>
    </row>
    <row r="86" spans="3:10" x14ac:dyDescent="0.2">
      <c r="C86" s="22">
        <f t="shared" si="2"/>
        <v>18</v>
      </c>
      <c r="D86" s="76"/>
      <c r="E86" s="76"/>
      <c r="F86" s="76"/>
      <c r="G86" s="76"/>
      <c r="H86" s="76"/>
      <c r="I86" s="76"/>
      <c r="J86" s="77"/>
    </row>
    <row r="87" spans="3:10" x14ac:dyDescent="0.2">
      <c r="C87" s="22">
        <f t="shared" si="2"/>
        <v>19</v>
      </c>
      <c r="D87" s="76"/>
      <c r="E87" s="76"/>
      <c r="F87" s="76"/>
      <c r="G87" s="76"/>
      <c r="H87" s="76"/>
      <c r="I87" s="76"/>
      <c r="J87" s="77"/>
    </row>
    <row r="88" spans="3:10" x14ac:dyDescent="0.2">
      <c r="C88" s="22">
        <f t="shared" si="2"/>
        <v>20</v>
      </c>
      <c r="D88" s="76"/>
      <c r="E88" s="76"/>
      <c r="F88" s="76"/>
      <c r="G88" s="76"/>
      <c r="H88" s="76"/>
      <c r="I88" s="76"/>
      <c r="J88" s="77"/>
    </row>
    <row r="89" spans="3:10" x14ac:dyDescent="0.2">
      <c r="C89" s="22">
        <f t="shared" si="2"/>
        <v>21</v>
      </c>
      <c r="D89" s="76"/>
      <c r="E89" s="76"/>
      <c r="F89" s="76"/>
      <c r="G89" s="76"/>
      <c r="H89" s="76"/>
      <c r="I89" s="76"/>
      <c r="J89" s="77"/>
    </row>
    <row r="90" spans="3:10" x14ac:dyDescent="0.2">
      <c r="C90" s="22">
        <f t="shared" si="2"/>
        <v>22</v>
      </c>
      <c r="D90" s="76"/>
      <c r="E90" s="76"/>
      <c r="F90" s="76"/>
      <c r="G90" s="76"/>
      <c r="H90" s="76"/>
      <c r="I90" s="76"/>
      <c r="J90" s="77"/>
    </row>
    <row r="91" spans="3:10" x14ac:dyDescent="0.2">
      <c r="C91" s="22">
        <f t="shared" si="2"/>
        <v>23</v>
      </c>
      <c r="D91" s="76"/>
      <c r="E91" s="76"/>
      <c r="F91" s="76"/>
      <c r="G91" s="76"/>
      <c r="H91" s="76"/>
      <c r="I91" s="76"/>
      <c r="J91" s="77"/>
    </row>
    <row r="92" spans="3:10" x14ac:dyDescent="0.2">
      <c r="C92" s="22">
        <f t="shared" si="2"/>
        <v>24</v>
      </c>
      <c r="D92" s="76"/>
      <c r="E92" s="76"/>
      <c r="F92" s="76"/>
      <c r="G92" s="76"/>
      <c r="H92" s="76"/>
      <c r="I92" s="76"/>
      <c r="J92" s="77"/>
    </row>
    <row r="93" spans="3:10" x14ac:dyDescent="0.2">
      <c r="C93" s="22">
        <f t="shared" si="2"/>
        <v>25</v>
      </c>
      <c r="D93" s="76"/>
      <c r="E93" s="76"/>
      <c r="F93" s="76"/>
      <c r="G93" s="76"/>
      <c r="H93" s="76"/>
      <c r="I93" s="76"/>
      <c r="J93" s="77"/>
    </row>
    <row r="94" spans="3:10" x14ac:dyDescent="0.2">
      <c r="C94" s="79"/>
      <c r="D94" s="80"/>
      <c r="E94" s="80"/>
      <c r="F94" s="80"/>
      <c r="G94" s="80"/>
      <c r="H94" s="80"/>
      <c r="I94" s="80"/>
      <c r="J94" s="81"/>
    </row>
    <row r="95" spans="3:10" x14ac:dyDescent="0.2">
      <c r="C95" s="29"/>
      <c r="D95" s="82"/>
      <c r="E95" s="82"/>
      <c r="F95" s="82"/>
      <c r="G95" s="82"/>
      <c r="H95" s="82"/>
      <c r="I95" s="82"/>
      <c r="J95" s="83"/>
    </row>
  </sheetData>
  <mergeCells count="7">
    <mergeCell ref="J7:J8"/>
    <mergeCell ref="E7:E8"/>
    <mergeCell ref="C7:C8"/>
    <mergeCell ref="D7:D8"/>
    <mergeCell ref="G7:G8"/>
    <mergeCell ref="H7:H8"/>
    <mergeCell ref="I7:I8"/>
  </mergeCells>
  <pageMargins left="0.7" right="0.7" top="0.75" bottom="0.75" header="0.3" footer="0.3"/>
  <pageSetup paperSize="9" scale="78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55"/>
  <sheetViews>
    <sheetView showGridLines="0" topLeftCell="A30" zoomScale="69" zoomScaleNormal="69" workbookViewId="0">
      <selection activeCell="N54" sqref="N54"/>
    </sheetView>
  </sheetViews>
  <sheetFormatPr defaultRowHeight="15" outlineLevelCol="1" x14ac:dyDescent="0.2"/>
  <cols>
    <col min="1" max="2" width="1.33203125" customWidth="1"/>
    <col min="3" max="3" width="9.21875" customWidth="1"/>
    <col min="4" max="4" width="6.21875" customWidth="1"/>
    <col min="5" max="5" width="7" hidden="1" customWidth="1" outlineLevel="1"/>
    <col min="6" max="6" width="9" customWidth="1" collapsed="1"/>
    <col min="7" max="7" width="12.21875" customWidth="1"/>
    <col min="8" max="8" width="16.109375" customWidth="1"/>
    <col min="9" max="9" width="31.6640625" customWidth="1"/>
    <col min="10" max="10" width="9.88671875" style="8" customWidth="1"/>
    <col min="11" max="12" width="1.33203125" customWidth="1"/>
  </cols>
  <sheetData>
    <row r="1" spans="3:10" ht="4.9000000000000004" customHeight="1" x14ac:dyDescent="0.2"/>
    <row r="2" spans="3:10" s="9" customFormat="1" ht="18" x14ac:dyDescent="0.25">
      <c r="C2" s="9" t="str">
        <f>'TAT Final'!C2</f>
        <v>Winter X Country Series 2018</v>
      </c>
      <c r="I2" s="12" t="s">
        <v>34</v>
      </c>
      <c r="J2" s="13">
        <f>COUNTA(D13:D27)+COUNTA(D31:D40)+COUNTA(D44:D53)+COUNTA(D57:D81)+COUNTA(D113:D132)+COUNTA(D85:D109)+COUNTA(D136:D155)</f>
        <v>44</v>
      </c>
    </row>
    <row r="3" spans="3:10" s="9" customFormat="1" ht="18" x14ac:dyDescent="0.25">
      <c r="C3" s="9" t="str">
        <f>'TAT Final'!C3</f>
        <v>Knockburn - 4th November 2018</v>
      </c>
      <c r="J3" s="21"/>
    </row>
    <row r="4" spans="3:10" s="9" customFormat="1" ht="5.0999999999999996" customHeight="1" x14ac:dyDescent="0.25">
      <c r="J4" s="21"/>
    </row>
    <row r="5" spans="3:10" s="9" customFormat="1" ht="18" x14ac:dyDescent="0.25">
      <c r="C5" s="39" t="s">
        <v>51</v>
      </c>
      <c r="J5" s="21"/>
    </row>
    <row r="6" spans="3:10" s="9" customFormat="1" ht="5.0999999999999996" customHeight="1" x14ac:dyDescent="0.25">
      <c r="J6" s="21"/>
    </row>
    <row r="7" spans="3:10" ht="22.5" customHeight="1" x14ac:dyDescent="0.2">
      <c r="C7" s="88" t="s">
        <v>36</v>
      </c>
      <c r="D7" s="87" t="s">
        <v>43</v>
      </c>
      <c r="E7" s="87" t="s">
        <v>40</v>
      </c>
      <c r="F7" s="16" t="s">
        <v>2</v>
      </c>
      <c r="G7" s="86" t="s">
        <v>13</v>
      </c>
      <c r="H7" s="86" t="s">
        <v>14</v>
      </c>
      <c r="I7" s="86" t="s">
        <v>0</v>
      </c>
      <c r="J7" s="86" t="s">
        <v>1</v>
      </c>
    </row>
    <row r="8" spans="3:10" ht="22.5" customHeight="1" x14ac:dyDescent="0.2">
      <c r="C8" s="89"/>
      <c r="D8" s="86"/>
      <c r="E8" s="86"/>
      <c r="F8" s="17" t="s">
        <v>37</v>
      </c>
      <c r="G8" s="86"/>
      <c r="H8" s="86"/>
      <c r="I8" s="86"/>
      <c r="J8" s="86"/>
    </row>
    <row r="9" spans="3:10" x14ac:dyDescent="0.2">
      <c r="C9" s="43"/>
      <c r="D9" s="44"/>
      <c r="E9" s="44"/>
      <c r="F9" s="44"/>
      <c r="G9" s="43"/>
      <c r="H9" s="43"/>
      <c r="I9" s="43"/>
      <c r="J9" s="43"/>
    </row>
    <row r="10" spans="3:10" x14ac:dyDescent="0.2">
      <c r="C10" s="43"/>
      <c r="D10" s="44"/>
      <c r="E10" s="44"/>
      <c r="F10" s="44"/>
      <c r="G10" s="43"/>
      <c r="H10" s="43"/>
      <c r="I10" s="43"/>
      <c r="J10" s="43"/>
    </row>
    <row r="11" spans="3:10" s="9" customFormat="1" ht="18" x14ac:dyDescent="0.25">
      <c r="C11" s="19" t="s">
        <v>52</v>
      </c>
      <c r="D11" s="19"/>
      <c r="E11" s="19"/>
      <c r="F11" s="19"/>
      <c r="G11" s="19"/>
      <c r="H11" s="19"/>
      <c r="I11" s="19"/>
      <c r="J11" s="20">
        <f>COUNTA(D13:D27)</f>
        <v>10</v>
      </c>
    </row>
    <row r="12" spans="3:10" ht="4.9000000000000004" customHeight="1" x14ac:dyDescent="0.2">
      <c r="C12" s="10"/>
      <c r="D12" s="26"/>
      <c r="E12" s="26"/>
      <c r="F12" s="27"/>
      <c r="G12" s="26"/>
      <c r="H12" s="26"/>
      <c r="I12" s="26"/>
      <c r="J12" s="26"/>
    </row>
    <row r="13" spans="3:10" ht="13.5" customHeight="1" x14ac:dyDescent="0.2">
      <c r="C13" s="22">
        <v>1</v>
      </c>
      <c r="D13" s="23">
        <v>6</v>
      </c>
      <c r="E13" s="23" t="s">
        <v>444</v>
      </c>
      <c r="F13" s="24" t="s">
        <v>486</v>
      </c>
      <c r="G13" s="23" t="s">
        <v>165</v>
      </c>
      <c r="H13" s="23" t="s">
        <v>166</v>
      </c>
      <c r="I13" s="23" t="s">
        <v>92</v>
      </c>
      <c r="J13" s="23" t="s">
        <v>9</v>
      </c>
    </row>
    <row r="14" spans="3:10" ht="13.5" customHeight="1" x14ac:dyDescent="0.2">
      <c r="C14" s="22">
        <f>C13+1</f>
        <v>2</v>
      </c>
      <c r="D14" s="23">
        <v>8</v>
      </c>
      <c r="E14" s="23" t="s">
        <v>445</v>
      </c>
      <c r="F14" s="24" t="s">
        <v>487</v>
      </c>
      <c r="G14" s="23" t="s">
        <v>169</v>
      </c>
      <c r="H14" s="23" t="s">
        <v>170</v>
      </c>
      <c r="I14" s="23" t="s">
        <v>92</v>
      </c>
      <c r="J14" s="23" t="s">
        <v>9</v>
      </c>
    </row>
    <row r="15" spans="3:10" ht="13.5" customHeight="1" x14ac:dyDescent="0.2">
      <c r="C15" s="22">
        <f t="shared" ref="C15:C27" si="0">C14+1</f>
        <v>3</v>
      </c>
      <c r="D15" s="23">
        <v>2</v>
      </c>
      <c r="E15" s="23" t="s">
        <v>450</v>
      </c>
      <c r="F15" s="24" t="s">
        <v>488</v>
      </c>
      <c r="G15" s="23" t="s">
        <v>123</v>
      </c>
      <c r="H15" s="23" t="s">
        <v>124</v>
      </c>
      <c r="I15" s="23" t="s">
        <v>125</v>
      </c>
      <c r="J15" s="23" t="s">
        <v>9</v>
      </c>
    </row>
    <row r="16" spans="3:10" ht="13.5" customHeight="1" x14ac:dyDescent="0.2">
      <c r="C16" s="22">
        <f t="shared" si="0"/>
        <v>4</v>
      </c>
      <c r="D16" s="23">
        <v>5</v>
      </c>
      <c r="E16" s="23" t="s">
        <v>452</v>
      </c>
      <c r="F16" s="24" t="s">
        <v>489</v>
      </c>
      <c r="G16" s="23" t="s">
        <v>144</v>
      </c>
      <c r="H16" s="23" t="s">
        <v>145</v>
      </c>
      <c r="I16" s="23" t="s">
        <v>146</v>
      </c>
      <c r="J16" s="23" t="s">
        <v>9</v>
      </c>
    </row>
    <row r="17" spans="3:10" ht="13.5" customHeight="1" x14ac:dyDescent="0.2">
      <c r="C17" s="22">
        <f t="shared" si="0"/>
        <v>5</v>
      </c>
      <c r="D17" s="23">
        <v>9</v>
      </c>
      <c r="E17" s="23" t="s">
        <v>453</v>
      </c>
      <c r="F17" s="24" t="s">
        <v>490</v>
      </c>
      <c r="G17" s="23" t="s">
        <v>183</v>
      </c>
      <c r="H17" s="23" t="s">
        <v>184</v>
      </c>
      <c r="I17" s="23" t="s">
        <v>92</v>
      </c>
      <c r="J17" s="23" t="s">
        <v>9</v>
      </c>
    </row>
    <row r="18" spans="3:10" ht="13.5" customHeight="1" x14ac:dyDescent="0.2">
      <c r="C18" s="22">
        <f t="shared" si="0"/>
        <v>6</v>
      </c>
      <c r="D18" s="23">
        <v>4</v>
      </c>
      <c r="E18" s="23" t="s">
        <v>455</v>
      </c>
      <c r="F18" s="24" t="s">
        <v>491</v>
      </c>
      <c r="G18" s="23" t="s">
        <v>142</v>
      </c>
      <c r="H18" s="23" t="s">
        <v>143</v>
      </c>
      <c r="I18" s="23" t="s">
        <v>136</v>
      </c>
      <c r="J18" s="23" t="s">
        <v>9</v>
      </c>
    </row>
    <row r="19" spans="3:10" ht="13.5" customHeight="1" x14ac:dyDescent="0.2">
      <c r="C19" s="22">
        <f t="shared" si="0"/>
        <v>7</v>
      </c>
      <c r="D19" s="23">
        <v>7</v>
      </c>
      <c r="E19" s="23" t="s">
        <v>461</v>
      </c>
      <c r="F19" s="24" t="s">
        <v>492</v>
      </c>
      <c r="G19" s="23" t="s">
        <v>167</v>
      </c>
      <c r="H19" s="23" t="s">
        <v>168</v>
      </c>
      <c r="I19" s="23" t="s">
        <v>113</v>
      </c>
      <c r="J19" s="23" t="s">
        <v>9</v>
      </c>
    </row>
    <row r="20" spans="3:10" ht="13.5" customHeight="1" x14ac:dyDescent="0.2">
      <c r="C20" s="22">
        <f t="shared" si="0"/>
        <v>8</v>
      </c>
      <c r="D20" s="23">
        <v>11</v>
      </c>
      <c r="E20" s="23" t="s">
        <v>464</v>
      </c>
      <c r="F20" s="24" t="s">
        <v>493</v>
      </c>
      <c r="G20" s="23" t="s">
        <v>187</v>
      </c>
      <c r="H20" s="23" t="s">
        <v>188</v>
      </c>
      <c r="I20" s="23" t="s">
        <v>92</v>
      </c>
      <c r="J20" s="23" t="s">
        <v>9</v>
      </c>
    </row>
    <row r="21" spans="3:10" ht="13.5" customHeight="1" x14ac:dyDescent="0.2">
      <c r="C21" s="22">
        <f t="shared" si="0"/>
        <v>9</v>
      </c>
      <c r="D21" s="23">
        <v>3</v>
      </c>
      <c r="E21" s="23" t="s">
        <v>469</v>
      </c>
      <c r="F21" s="24" t="s">
        <v>494</v>
      </c>
      <c r="G21" s="23" t="s">
        <v>126</v>
      </c>
      <c r="H21" s="23" t="s">
        <v>127</v>
      </c>
      <c r="I21" s="23" t="s">
        <v>128</v>
      </c>
      <c r="J21" s="23" t="s">
        <v>9</v>
      </c>
    </row>
    <row r="22" spans="3:10" ht="13.5" customHeight="1" x14ac:dyDescent="0.2">
      <c r="C22" s="22">
        <f t="shared" si="0"/>
        <v>10</v>
      </c>
      <c r="D22" s="23">
        <v>10</v>
      </c>
      <c r="E22" s="23" t="s">
        <v>476</v>
      </c>
      <c r="F22" s="24" t="s">
        <v>495</v>
      </c>
      <c r="G22" s="23" t="s">
        <v>185</v>
      </c>
      <c r="H22" s="23" t="s">
        <v>186</v>
      </c>
      <c r="I22" s="23" t="s">
        <v>128</v>
      </c>
      <c r="J22" s="23" t="s">
        <v>9</v>
      </c>
    </row>
    <row r="23" spans="3:10" ht="13.5" customHeight="1" x14ac:dyDescent="0.2">
      <c r="C23" s="22">
        <f t="shared" si="0"/>
        <v>11</v>
      </c>
      <c r="D23" s="23"/>
      <c r="E23" s="23"/>
      <c r="F23" s="24"/>
      <c r="G23" s="23"/>
      <c r="H23" s="23"/>
      <c r="I23" s="23"/>
      <c r="J23" s="23"/>
    </row>
    <row r="24" spans="3:10" ht="13.5" customHeight="1" x14ac:dyDescent="0.2">
      <c r="C24" s="22">
        <f t="shared" si="0"/>
        <v>12</v>
      </c>
      <c r="D24" s="23"/>
      <c r="E24" s="23"/>
      <c r="F24" s="24"/>
      <c r="G24" s="23"/>
      <c r="H24" s="23"/>
      <c r="I24" s="23"/>
      <c r="J24" s="23"/>
    </row>
    <row r="25" spans="3:10" ht="13.5" customHeight="1" x14ac:dyDescent="0.2">
      <c r="C25" s="22">
        <f t="shared" si="0"/>
        <v>13</v>
      </c>
      <c r="D25" s="23"/>
      <c r="E25" s="23"/>
      <c r="F25" s="24"/>
      <c r="G25" s="23"/>
      <c r="H25" s="23"/>
      <c r="I25" s="23"/>
      <c r="J25" s="23"/>
    </row>
    <row r="26" spans="3:10" ht="13.5" customHeight="1" x14ac:dyDescent="0.2">
      <c r="C26" s="22">
        <f t="shared" si="0"/>
        <v>14</v>
      </c>
      <c r="D26" s="23"/>
      <c r="E26" s="23"/>
      <c r="F26" s="24"/>
      <c r="G26" s="23"/>
      <c r="H26" s="23"/>
      <c r="I26" s="23"/>
      <c r="J26" s="23"/>
    </row>
    <row r="27" spans="3:10" ht="13.5" customHeight="1" x14ac:dyDescent="0.2">
      <c r="C27" s="22">
        <f t="shared" si="0"/>
        <v>15</v>
      </c>
      <c r="D27" s="23"/>
      <c r="E27" s="23"/>
      <c r="F27" s="24"/>
      <c r="G27" s="23"/>
      <c r="H27" s="23"/>
      <c r="I27" s="23"/>
      <c r="J27" s="23"/>
    </row>
    <row r="28" spans="3:10" ht="13.5" customHeight="1" x14ac:dyDescent="0.2">
      <c r="C28" s="29"/>
      <c r="D28" s="30"/>
      <c r="E28" s="30"/>
      <c r="F28" s="31"/>
      <c r="G28" s="30"/>
      <c r="H28" s="30"/>
      <c r="I28" s="30"/>
      <c r="J28" s="30"/>
    </row>
    <row r="29" spans="3:10" s="9" customFormat="1" ht="18" x14ac:dyDescent="0.25">
      <c r="C29" s="19" t="s">
        <v>53</v>
      </c>
      <c r="D29" s="19"/>
      <c r="E29" s="19"/>
      <c r="F29" s="19"/>
      <c r="G29" s="19"/>
      <c r="H29" s="19"/>
      <c r="I29" s="19"/>
      <c r="J29" s="20">
        <f>COUNTA(D31:D40)</f>
        <v>7</v>
      </c>
    </row>
    <row r="30" spans="3:10" ht="4.9000000000000004" customHeight="1" x14ac:dyDescent="0.2">
      <c r="C30" s="10"/>
      <c r="D30" s="26"/>
      <c r="E30" s="26"/>
      <c r="F30" s="27"/>
      <c r="G30" s="26"/>
      <c r="H30" s="26"/>
      <c r="I30" s="26"/>
      <c r="J30" s="26"/>
    </row>
    <row r="31" spans="3:10" ht="13.5" customHeight="1" x14ac:dyDescent="0.2">
      <c r="C31" s="22">
        <v>1</v>
      </c>
      <c r="D31" s="1">
        <v>103</v>
      </c>
      <c r="E31" s="7" t="s">
        <v>442</v>
      </c>
      <c r="F31" s="4" t="s">
        <v>686</v>
      </c>
      <c r="G31" s="2" t="s">
        <v>600</v>
      </c>
      <c r="H31" s="2" t="s">
        <v>143</v>
      </c>
      <c r="I31" s="2" t="s">
        <v>136</v>
      </c>
      <c r="J31" s="2" t="s">
        <v>11</v>
      </c>
    </row>
    <row r="32" spans="3:10" ht="13.5" customHeight="1" x14ac:dyDescent="0.2">
      <c r="C32" s="22">
        <f>C31+1</f>
        <v>2</v>
      </c>
      <c r="D32" s="1">
        <v>100</v>
      </c>
      <c r="E32" s="7" t="s">
        <v>443</v>
      </c>
      <c r="F32" s="4" t="s">
        <v>687</v>
      </c>
      <c r="G32" s="2" t="s">
        <v>595</v>
      </c>
      <c r="H32" s="2" t="s">
        <v>192</v>
      </c>
      <c r="I32" s="2" t="s">
        <v>596</v>
      </c>
      <c r="J32" s="2" t="s">
        <v>11</v>
      </c>
    </row>
    <row r="33" spans="3:10" ht="13.5" customHeight="1" x14ac:dyDescent="0.2">
      <c r="C33" s="22">
        <f t="shared" ref="C33:C37" si="1">C32+1</f>
        <v>3</v>
      </c>
      <c r="D33" s="1">
        <v>105</v>
      </c>
      <c r="E33" s="7" t="s">
        <v>446</v>
      </c>
      <c r="F33" s="4" t="s">
        <v>688</v>
      </c>
      <c r="G33" s="2" t="s">
        <v>603</v>
      </c>
      <c r="H33" s="2" t="s">
        <v>138</v>
      </c>
      <c r="I33" s="2" t="s">
        <v>113</v>
      </c>
      <c r="J33" s="2" t="s">
        <v>11</v>
      </c>
    </row>
    <row r="34" spans="3:10" ht="13.5" customHeight="1" x14ac:dyDescent="0.2">
      <c r="C34" s="22">
        <f t="shared" si="1"/>
        <v>4</v>
      </c>
      <c r="D34" s="1">
        <v>101</v>
      </c>
      <c r="E34" s="7" t="s">
        <v>447</v>
      </c>
      <c r="F34" s="4" t="s">
        <v>689</v>
      </c>
      <c r="G34" s="2" t="s">
        <v>597</v>
      </c>
      <c r="H34" s="2" t="s">
        <v>331</v>
      </c>
      <c r="I34" s="2" t="s">
        <v>128</v>
      </c>
      <c r="J34" s="2" t="s">
        <v>11</v>
      </c>
    </row>
    <row r="35" spans="3:10" ht="13.5" customHeight="1" x14ac:dyDescent="0.2">
      <c r="C35" s="22">
        <f t="shared" si="1"/>
        <v>5</v>
      </c>
      <c r="D35" s="1">
        <v>102</v>
      </c>
      <c r="E35" s="7" t="s">
        <v>448</v>
      </c>
      <c r="F35" s="4" t="s">
        <v>690</v>
      </c>
      <c r="G35" s="2" t="s">
        <v>278</v>
      </c>
      <c r="H35" s="2" t="s">
        <v>598</v>
      </c>
      <c r="I35" s="2" t="s">
        <v>599</v>
      </c>
      <c r="J35" s="2" t="s">
        <v>11</v>
      </c>
    </row>
    <row r="36" spans="3:10" ht="13.5" customHeight="1" x14ac:dyDescent="0.2">
      <c r="C36" s="22">
        <f t="shared" si="1"/>
        <v>6</v>
      </c>
      <c r="D36" s="1">
        <v>104</v>
      </c>
      <c r="E36" s="7" t="s">
        <v>456</v>
      </c>
      <c r="F36" s="4" t="s">
        <v>691</v>
      </c>
      <c r="G36" s="2" t="s">
        <v>601</v>
      </c>
      <c r="H36" s="2" t="s">
        <v>602</v>
      </c>
      <c r="I36" s="2" t="s">
        <v>92</v>
      </c>
      <c r="J36" s="2" t="s">
        <v>11</v>
      </c>
    </row>
    <row r="37" spans="3:10" ht="13.5" customHeight="1" x14ac:dyDescent="0.2">
      <c r="C37" s="22">
        <f t="shared" si="1"/>
        <v>7</v>
      </c>
      <c r="D37" s="1">
        <v>106</v>
      </c>
      <c r="E37" s="7" t="s">
        <v>460</v>
      </c>
      <c r="F37" s="4" t="s">
        <v>692</v>
      </c>
      <c r="G37" s="2" t="s">
        <v>185</v>
      </c>
      <c r="H37" s="2" t="s">
        <v>604</v>
      </c>
      <c r="I37" s="2" t="s">
        <v>128</v>
      </c>
      <c r="J37" s="2" t="s">
        <v>11</v>
      </c>
    </row>
    <row r="38" spans="3:10" ht="13.5" customHeight="1" x14ac:dyDescent="0.2">
      <c r="C38" s="22">
        <v>8</v>
      </c>
      <c r="D38" s="23"/>
      <c r="E38" s="23"/>
      <c r="F38" s="24"/>
      <c r="G38" s="23"/>
      <c r="H38" s="23"/>
      <c r="I38" s="23"/>
      <c r="J38" s="23"/>
    </row>
    <row r="39" spans="3:10" ht="13.5" customHeight="1" x14ac:dyDescent="0.2">
      <c r="C39" s="22">
        <v>9</v>
      </c>
      <c r="D39" s="23"/>
      <c r="E39" s="23"/>
      <c r="F39" s="24"/>
      <c r="G39" s="23"/>
      <c r="H39" s="23"/>
      <c r="I39" s="23"/>
      <c r="J39" s="23"/>
    </row>
    <row r="40" spans="3:10" x14ac:dyDescent="0.2">
      <c r="C40" s="78">
        <v>10</v>
      </c>
      <c r="D40" s="74"/>
      <c r="E40" s="74"/>
      <c r="F40" s="74"/>
      <c r="G40" s="74"/>
      <c r="H40" s="74"/>
      <c r="I40" s="74"/>
      <c r="J40" s="74"/>
    </row>
    <row r="41" spans="3:10" x14ac:dyDescent="0.2">
      <c r="C41" s="42"/>
      <c r="J41"/>
    </row>
    <row r="42" spans="3:10" s="9" customFormat="1" ht="18" x14ac:dyDescent="0.25">
      <c r="C42" s="19" t="s">
        <v>54</v>
      </c>
      <c r="D42" s="19"/>
      <c r="E42" s="19"/>
      <c r="F42" s="19"/>
      <c r="G42" s="19"/>
      <c r="H42" s="19"/>
      <c r="I42" s="19"/>
      <c r="J42" s="20">
        <f>COUNTA(D44:D53)</f>
        <v>4</v>
      </c>
    </row>
    <row r="43" spans="3:10" ht="4.9000000000000004" customHeight="1" x14ac:dyDescent="0.2">
      <c r="C43" s="10"/>
      <c r="D43" s="26"/>
      <c r="E43" s="26"/>
      <c r="F43" s="27"/>
      <c r="G43" s="26"/>
      <c r="H43" s="26"/>
      <c r="I43" s="26"/>
      <c r="J43" s="26"/>
    </row>
    <row r="44" spans="3:10" ht="13.5" customHeight="1" x14ac:dyDescent="0.2">
      <c r="C44" s="22">
        <v>1</v>
      </c>
      <c r="D44" s="23">
        <v>202</v>
      </c>
      <c r="E44" s="23" t="s">
        <v>449</v>
      </c>
      <c r="F44" s="24" t="s">
        <v>496</v>
      </c>
      <c r="G44" s="23" t="s">
        <v>147</v>
      </c>
      <c r="H44" s="23" t="s">
        <v>148</v>
      </c>
      <c r="I44" s="23" t="s">
        <v>113</v>
      </c>
      <c r="J44" s="23" t="s">
        <v>12</v>
      </c>
    </row>
    <row r="45" spans="3:10" ht="13.5" customHeight="1" x14ac:dyDescent="0.2">
      <c r="C45" s="22">
        <f>C44+1</f>
        <v>2</v>
      </c>
      <c r="D45" s="23">
        <v>201</v>
      </c>
      <c r="E45" s="23" t="s">
        <v>466</v>
      </c>
      <c r="F45" s="24" t="s">
        <v>497</v>
      </c>
      <c r="G45" s="23" t="s">
        <v>111</v>
      </c>
      <c r="H45" s="23" t="s">
        <v>112</v>
      </c>
      <c r="I45" s="23" t="s">
        <v>113</v>
      </c>
      <c r="J45" s="23" t="s">
        <v>12</v>
      </c>
    </row>
    <row r="46" spans="3:10" ht="13.5" customHeight="1" x14ac:dyDescent="0.2">
      <c r="C46" s="22">
        <f t="shared" ref="C46:C53" si="2">C45+1</f>
        <v>3</v>
      </c>
      <c r="D46" s="23">
        <v>203</v>
      </c>
      <c r="E46" s="23" t="s">
        <v>474</v>
      </c>
      <c r="F46" s="24" t="s">
        <v>498</v>
      </c>
      <c r="G46" s="23" t="s">
        <v>173</v>
      </c>
      <c r="H46" s="23" t="s">
        <v>174</v>
      </c>
      <c r="I46" s="23" t="s">
        <v>92</v>
      </c>
      <c r="J46" s="23" t="s">
        <v>12</v>
      </c>
    </row>
    <row r="47" spans="3:10" ht="13.5" customHeight="1" x14ac:dyDescent="0.2">
      <c r="C47" s="22">
        <f t="shared" si="2"/>
        <v>4</v>
      </c>
      <c r="D47" s="23">
        <v>200</v>
      </c>
      <c r="E47" s="23" t="s">
        <v>477</v>
      </c>
      <c r="F47" s="24" t="s">
        <v>499</v>
      </c>
      <c r="G47" s="23" t="s">
        <v>90</v>
      </c>
      <c r="H47" s="23" t="s">
        <v>91</v>
      </c>
      <c r="I47" s="23" t="s">
        <v>92</v>
      </c>
      <c r="J47" s="23" t="s">
        <v>12</v>
      </c>
    </row>
    <row r="48" spans="3:10" ht="13.5" customHeight="1" x14ac:dyDescent="0.2">
      <c r="C48" s="22">
        <f t="shared" si="2"/>
        <v>5</v>
      </c>
      <c r="D48" s="23"/>
      <c r="E48" s="23"/>
      <c r="F48" s="24"/>
      <c r="G48" s="23"/>
      <c r="H48" s="23"/>
      <c r="I48" s="23"/>
      <c r="J48" s="23"/>
    </row>
    <row r="49" spans="3:10" ht="13.5" customHeight="1" x14ac:dyDescent="0.2">
      <c r="C49" s="22">
        <f t="shared" si="2"/>
        <v>6</v>
      </c>
      <c r="D49" s="23"/>
      <c r="E49" s="23"/>
      <c r="F49" s="24"/>
      <c r="G49" s="23"/>
      <c r="H49" s="23"/>
      <c r="I49" s="23"/>
      <c r="J49" s="23"/>
    </row>
    <row r="50" spans="3:10" ht="13.5" customHeight="1" x14ac:dyDescent="0.2">
      <c r="C50" s="22">
        <f t="shared" si="2"/>
        <v>7</v>
      </c>
      <c r="D50" s="23"/>
      <c r="E50" s="23"/>
      <c r="F50" s="24"/>
      <c r="G50" s="23"/>
      <c r="H50" s="23"/>
      <c r="I50" s="23"/>
      <c r="J50" s="23"/>
    </row>
    <row r="51" spans="3:10" ht="13.5" customHeight="1" x14ac:dyDescent="0.2">
      <c r="C51" s="22">
        <f t="shared" si="2"/>
        <v>8</v>
      </c>
      <c r="D51" s="23"/>
      <c r="E51" s="23"/>
      <c r="F51" s="24"/>
      <c r="G51" s="23"/>
      <c r="H51" s="23"/>
      <c r="I51" s="23"/>
      <c r="J51" s="23"/>
    </row>
    <row r="52" spans="3:10" ht="13.5" customHeight="1" x14ac:dyDescent="0.2">
      <c r="C52" s="22">
        <f t="shared" si="2"/>
        <v>9</v>
      </c>
      <c r="D52" s="23"/>
      <c r="E52" s="23"/>
      <c r="F52" s="24"/>
      <c r="G52" s="23"/>
      <c r="H52" s="23"/>
      <c r="I52" s="23"/>
      <c r="J52" s="23"/>
    </row>
    <row r="53" spans="3:10" x14ac:dyDescent="0.2">
      <c r="C53" s="22">
        <f t="shared" si="2"/>
        <v>10</v>
      </c>
      <c r="D53" s="74"/>
      <c r="E53" s="74"/>
      <c r="F53" s="74"/>
      <c r="G53" s="74"/>
      <c r="H53" s="74"/>
      <c r="I53" s="74"/>
      <c r="J53" s="74"/>
    </row>
    <row r="54" spans="3:10" x14ac:dyDescent="0.2">
      <c r="C54" s="29"/>
      <c r="J54"/>
    </row>
    <row r="55" spans="3:10" s="9" customFormat="1" ht="18" x14ac:dyDescent="0.25">
      <c r="C55" s="19" t="s">
        <v>542</v>
      </c>
      <c r="D55" s="19"/>
      <c r="E55" s="19"/>
      <c r="F55" s="19"/>
      <c r="G55" s="19"/>
      <c r="H55" s="19"/>
      <c r="I55" s="19"/>
      <c r="J55" s="20">
        <f>COUNTA(D57:D81)</f>
        <v>3</v>
      </c>
    </row>
    <row r="56" spans="3:10" ht="4.9000000000000004" customHeight="1" x14ac:dyDescent="0.2">
      <c r="C56" s="10"/>
      <c r="D56" s="26"/>
      <c r="E56" s="26"/>
      <c r="F56" s="27"/>
      <c r="G56" s="26"/>
      <c r="H56" s="26"/>
      <c r="I56" s="26"/>
      <c r="J56" s="26"/>
    </row>
    <row r="57" spans="3:10" ht="13.5" customHeight="1" x14ac:dyDescent="0.2">
      <c r="C57" s="22">
        <v>1</v>
      </c>
      <c r="D57" s="23">
        <v>400</v>
      </c>
      <c r="E57" s="23" t="s">
        <v>457</v>
      </c>
      <c r="F57" s="24" t="s">
        <v>695</v>
      </c>
      <c r="G57" s="23" t="s">
        <v>656</v>
      </c>
      <c r="H57" s="23" t="s">
        <v>760</v>
      </c>
      <c r="I57" s="23" t="s">
        <v>294</v>
      </c>
      <c r="J57" s="23" t="s">
        <v>15</v>
      </c>
    </row>
    <row r="58" spans="3:10" ht="13.5" customHeight="1" x14ac:dyDescent="0.2">
      <c r="C58" s="22">
        <f>C57+1</f>
        <v>2</v>
      </c>
      <c r="D58" s="23">
        <v>428</v>
      </c>
      <c r="E58" s="23" t="s">
        <v>459</v>
      </c>
      <c r="F58" s="24" t="s">
        <v>697</v>
      </c>
      <c r="G58" s="23" t="s">
        <v>196</v>
      </c>
      <c r="H58" s="23" t="s">
        <v>669</v>
      </c>
      <c r="I58" s="23" t="s">
        <v>92</v>
      </c>
      <c r="J58" s="23" t="s">
        <v>15</v>
      </c>
    </row>
    <row r="59" spans="3:10" ht="13.5" customHeight="1" x14ac:dyDescent="0.2">
      <c r="C59" s="22">
        <f t="shared" ref="C59:C81" si="3">C58+1</f>
        <v>3</v>
      </c>
      <c r="D59" s="23">
        <v>401</v>
      </c>
      <c r="E59" s="23" t="s">
        <v>463</v>
      </c>
      <c r="F59" s="24" t="s">
        <v>699</v>
      </c>
      <c r="G59" s="23" t="s">
        <v>657</v>
      </c>
      <c r="H59" s="23" t="s">
        <v>658</v>
      </c>
      <c r="I59" s="23" t="s">
        <v>294</v>
      </c>
      <c r="J59" s="23" t="s">
        <v>15</v>
      </c>
    </row>
    <row r="60" spans="3:10" ht="13.5" customHeight="1" x14ac:dyDescent="0.2">
      <c r="C60" s="22">
        <f t="shared" si="3"/>
        <v>4</v>
      </c>
      <c r="D60" s="23"/>
      <c r="E60" s="23"/>
      <c r="F60" s="24"/>
      <c r="G60" s="23"/>
      <c r="H60" s="23"/>
      <c r="I60" s="23"/>
      <c r="J60" s="23"/>
    </row>
    <row r="61" spans="3:10" ht="13.5" customHeight="1" x14ac:dyDescent="0.2">
      <c r="C61" s="22">
        <f t="shared" si="3"/>
        <v>5</v>
      </c>
      <c r="D61" s="23"/>
      <c r="E61" s="23"/>
      <c r="F61" s="24"/>
      <c r="G61" s="23"/>
      <c r="H61" s="23"/>
      <c r="I61" s="23"/>
      <c r="J61" s="23"/>
    </row>
    <row r="62" spans="3:10" ht="13.5" customHeight="1" x14ac:dyDescent="0.2">
      <c r="C62" s="22">
        <f t="shared" si="3"/>
        <v>6</v>
      </c>
      <c r="D62" s="23"/>
      <c r="E62" s="23"/>
      <c r="F62" s="24"/>
      <c r="G62" s="23"/>
      <c r="H62" s="23"/>
      <c r="I62" s="23"/>
      <c r="J62" s="23"/>
    </row>
    <row r="63" spans="3:10" ht="13.5" customHeight="1" x14ac:dyDescent="0.2">
      <c r="C63" s="22">
        <f t="shared" si="3"/>
        <v>7</v>
      </c>
      <c r="D63" s="23"/>
      <c r="E63" s="23"/>
      <c r="F63" s="24"/>
      <c r="G63" s="23"/>
      <c r="H63" s="23"/>
      <c r="I63" s="23"/>
      <c r="J63" s="23"/>
    </row>
    <row r="64" spans="3:10" ht="13.5" customHeight="1" x14ac:dyDescent="0.2">
      <c r="C64" s="22">
        <f t="shared" si="3"/>
        <v>8</v>
      </c>
      <c r="D64" s="23"/>
      <c r="E64" s="23"/>
      <c r="F64" s="24"/>
      <c r="G64" s="23"/>
      <c r="H64" s="23"/>
      <c r="I64" s="23"/>
      <c r="J64" s="23"/>
    </row>
    <row r="65" spans="3:10" ht="13.5" customHeight="1" x14ac:dyDescent="0.2">
      <c r="C65" s="22">
        <f t="shared" si="3"/>
        <v>9</v>
      </c>
      <c r="D65" s="23"/>
      <c r="E65" s="23"/>
      <c r="F65" s="24"/>
      <c r="G65" s="23"/>
      <c r="H65" s="23"/>
      <c r="I65" s="23"/>
      <c r="J65" s="23"/>
    </row>
    <row r="66" spans="3:10" ht="13.5" customHeight="1" x14ac:dyDescent="0.2">
      <c r="C66" s="22">
        <f t="shared" si="3"/>
        <v>10</v>
      </c>
      <c r="D66" s="23"/>
      <c r="E66" s="23"/>
      <c r="F66" s="24"/>
      <c r="G66" s="23"/>
      <c r="H66" s="23"/>
      <c r="I66" s="23"/>
      <c r="J66" s="23"/>
    </row>
    <row r="67" spans="3:10" ht="13.5" customHeight="1" x14ac:dyDescent="0.2">
      <c r="C67" s="22">
        <f t="shared" si="3"/>
        <v>11</v>
      </c>
      <c r="D67" s="23"/>
      <c r="E67" s="23"/>
      <c r="F67" s="24"/>
      <c r="G67" s="23"/>
      <c r="H67" s="23"/>
      <c r="I67" s="23"/>
      <c r="J67" s="23"/>
    </row>
    <row r="68" spans="3:10" ht="13.5" customHeight="1" x14ac:dyDescent="0.2">
      <c r="C68" s="22">
        <f t="shared" si="3"/>
        <v>12</v>
      </c>
      <c r="D68" s="23"/>
      <c r="E68" s="23"/>
      <c r="F68" s="24"/>
      <c r="G68" s="23"/>
      <c r="H68" s="23"/>
      <c r="I68" s="23"/>
      <c r="J68" s="23"/>
    </row>
    <row r="69" spans="3:10" ht="13.5" customHeight="1" x14ac:dyDescent="0.2">
      <c r="C69" s="22">
        <f t="shared" si="3"/>
        <v>13</v>
      </c>
      <c r="D69" s="23"/>
      <c r="E69" s="23"/>
      <c r="F69" s="24"/>
      <c r="G69" s="23"/>
      <c r="H69" s="23"/>
      <c r="I69" s="23"/>
      <c r="J69" s="23"/>
    </row>
    <row r="70" spans="3:10" ht="13.5" customHeight="1" x14ac:dyDescent="0.2">
      <c r="C70" s="22">
        <f t="shared" si="3"/>
        <v>14</v>
      </c>
      <c r="D70" s="23"/>
      <c r="E70" s="23"/>
      <c r="F70" s="24"/>
      <c r="G70" s="23"/>
      <c r="H70" s="23"/>
      <c r="I70" s="23"/>
      <c r="J70" s="23"/>
    </row>
    <row r="71" spans="3:10" ht="13.5" customHeight="1" x14ac:dyDescent="0.2">
      <c r="C71" s="22">
        <f t="shared" si="3"/>
        <v>15</v>
      </c>
      <c r="D71" s="23"/>
      <c r="E71" s="23"/>
      <c r="F71" s="24"/>
      <c r="G71" s="23"/>
      <c r="H71" s="23"/>
      <c r="I71" s="23"/>
      <c r="J71" s="23"/>
    </row>
    <row r="72" spans="3:10" ht="13.5" customHeight="1" x14ac:dyDescent="0.2">
      <c r="C72" s="22">
        <f t="shared" si="3"/>
        <v>16</v>
      </c>
      <c r="D72" s="23"/>
      <c r="E72" s="23"/>
      <c r="F72" s="24"/>
      <c r="G72" s="23"/>
      <c r="H72" s="23"/>
      <c r="I72" s="23"/>
      <c r="J72" s="23"/>
    </row>
    <row r="73" spans="3:10" ht="13.5" customHeight="1" x14ac:dyDescent="0.2">
      <c r="C73" s="22">
        <f t="shared" si="3"/>
        <v>17</v>
      </c>
      <c r="D73" s="23"/>
      <c r="E73" s="23"/>
      <c r="F73" s="24"/>
      <c r="G73" s="23"/>
      <c r="H73" s="23"/>
      <c r="I73" s="23"/>
      <c r="J73" s="23"/>
    </row>
    <row r="74" spans="3:10" ht="13.5" customHeight="1" x14ac:dyDescent="0.2">
      <c r="C74" s="22">
        <f t="shared" si="3"/>
        <v>18</v>
      </c>
      <c r="D74" s="23"/>
      <c r="E74" s="23"/>
      <c r="F74" s="24"/>
      <c r="G74" s="23"/>
      <c r="H74" s="23"/>
      <c r="I74" s="23"/>
      <c r="J74" s="23"/>
    </row>
    <row r="75" spans="3:10" ht="13.5" customHeight="1" x14ac:dyDescent="0.2">
      <c r="C75" s="22">
        <f t="shared" si="3"/>
        <v>19</v>
      </c>
      <c r="D75" s="23"/>
      <c r="E75" s="23"/>
      <c r="F75" s="24"/>
      <c r="G75" s="23"/>
      <c r="H75" s="23"/>
      <c r="I75" s="23"/>
      <c r="J75" s="23"/>
    </row>
    <row r="76" spans="3:10" ht="13.5" customHeight="1" x14ac:dyDescent="0.2">
      <c r="C76" s="22">
        <f t="shared" si="3"/>
        <v>20</v>
      </c>
      <c r="D76" s="23"/>
      <c r="E76" s="23"/>
      <c r="F76" s="24"/>
      <c r="G76" s="23"/>
      <c r="H76" s="23"/>
      <c r="I76" s="23"/>
      <c r="J76" s="23"/>
    </row>
    <row r="77" spans="3:10" ht="13.5" customHeight="1" x14ac:dyDescent="0.2">
      <c r="C77" s="22">
        <f t="shared" si="3"/>
        <v>21</v>
      </c>
      <c r="D77" s="23"/>
      <c r="E77" s="23"/>
      <c r="F77" s="24"/>
      <c r="G77" s="23"/>
      <c r="H77" s="23"/>
      <c r="I77" s="23"/>
      <c r="J77" s="23"/>
    </row>
    <row r="78" spans="3:10" ht="13.5" customHeight="1" x14ac:dyDescent="0.2">
      <c r="C78" s="22">
        <f t="shared" si="3"/>
        <v>22</v>
      </c>
      <c r="D78" s="23"/>
      <c r="E78" s="23"/>
      <c r="F78" s="24"/>
      <c r="G78" s="23"/>
      <c r="H78" s="23"/>
      <c r="I78" s="23"/>
      <c r="J78" s="23"/>
    </row>
    <row r="79" spans="3:10" ht="13.5" customHeight="1" x14ac:dyDescent="0.2">
      <c r="C79" s="22">
        <f t="shared" si="3"/>
        <v>23</v>
      </c>
      <c r="D79" s="23"/>
      <c r="E79" s="23"/>
      <c r="F79" s="24"/>
      <c r="G79" s="23"/>
      <c r="H79" s="23"/>
      <c r="I79" s="23"/>
      <c r="J79" s="23"/>
    </row>
    <row r="80" spans="3:10" ht="13.5" customHeight="1" x14ac:dyDescent="0.2">
      <c r="C80" s="22">
        <f t="shared" si="3"/>
        <v>24</v>
      </c>
      <c r="D80" s="23"/>
      <c r="E80" s="23"/>
      <c r="F80" s="24"/>
      <c r="G80" s="23"/>
      <c r="H80" s="23"/>
      <c r="I80" s="23"/>
      <c r="J80" s="23"/>
    </row>
    <row r="81" spans="3:10" ht="13.5" customHeight="1" x14ac:dyDescent="0.2">
      <c r="C81" s="22">
        <f t="shared" si="3"/>
        <v>25</v>
      </c>
      <c r="D81" s="23"/>
      <c r="E81" s="23"/>
      <c r="F81" s="24"/>
      <c r="G81" s="23"/>
      <c r="H81" s="23"/>
      <c r="I81" s="23"/>
      <c r="J81" s="23"/>
    </row>
    <row r="82" spans="3:10" ht="13.5" customHeight="1" x14ac:dyDescent="0.2">
      <c r="C82" s="29"/>
      <c r="D82" s="30"/>
      <c r="E82" s="30"/>
      <c r="F82" s="31"/>
      <c r="G82" s="30"/>
      <c r="H82" s="30"/>
      <c r="I82" s="30"/>
      <c r="J82" s="30"/>
    </row>
    <row r="83" spans="3:10" ht="18.75" customHeight="1" x14ac:dyDescent="0.25">
      <c r="C83" s="19" t="s">
        <v>552</v>
      </c>
      <c r="D83" s="19"/>
      <c r="E83" s="19"/>
      <c r="F83" s="19"/>
      <c r="G83" s="19"/>
      <c r="H83" s="19"/>
      <c r="I83" s="19"/>
      <c r="J83" s="20">
        <f>COUNTA(D85:D109)</f>
        <v>9</v>
      </c>
    </row>
    <row r="84" spans="3:10" ht="6.75" customHeight="1" x14ac:dyDescent="0.2">
      <c r="C84" s="29"/>
      <c r="D84" s="30"/>
      <c r="E84" s="30"/>
      <c r="F84" s="31"/>
      <c r="G84" s="30"/>
      <c r="H84" s="30"/>
      <c r="I84" s="30"/>
      <c r="J84" s="30"/>
    </row>
    <row r="85" spans="3:10" ht="13.5" customHeight="1" x14ac:dyDescent="0.2">
      <c r="C85" s="22">
        <v>1</v>
      </c>
      <c r="D85" s="23">
        <v>423</v>
      </c>
      <c r="E85" s="23" t="s">
        <v>451</v>
      </c>
      <c r="F85" s="24" t="s">
        <v>693</v>
      </c>
      <c r="G85" s="23" t="s">
        <v>664</v>
      </c>
      <c r="H85" s="23" t="s">
        <v>124</v>
      </c>
      <c r="I85" s="23" t="s">
        <v>136</v>
      </c>
      <c r="J85" s="23" t="s">
        <v>24</v>
      </c>
    </row>
    <row r="86" spans="3:10" ht="13.5" customHeight="1" x14ac:dyDescent="0.2">
      <c r="C86" s="22">
        <v>2</v>
      </c>
      <c r="D86" s="23">
        <v>421</v>
      </c>
      <c r="E86" s="23" t="s">
        <v>454</v>
      </c>
      <c r="F86" s="24" t="s">
        <v>694</v>
      </c>
      <c r="G86" s="23" t="s">
        <v>661</v>
      </c>
      <c r="H86" s="23" t="s">
        <v>662</v>
      </c>
      <c r="I86" s="23" t="s">
        <v>294</v>
      </c>
      <c r="J86" s="23" t="s">
        <v>24</v>
      </c>
    </row>
    <row r="87" spans="3:10" ht="13.5" customHeight="1" x14ac:dyDescent="0.2">
      <c r="C87" s="22">
        <v>3</v>
      </c>
      <c r="D87" s="23">
        <v>420</v>
      </c>
      <c r="E87" s="23" t="s">
        <v>458</v>
      </c>
      <c r="F87" s="24" t="s">
        <v>696</v>
      </c>
      <c r="G87" s="23" t="s">
        <v>659</v>
      </c>
      <c r="H87" s="23" t="s">
        <v>660</v>
      </c>
      <c r="I87" s="23" t="s">
        <v>92</v>
      </c>
      <c r="J87" s="23" t="s">
        <v>24</v>
      </c>
    </row>
    <row r="88" spans="3:10" ht="13.5" customHeight="1" x14ac:dyDescent="0.2">
      <c r="C88" s="22">
        <v>4</v>
      </c>
      <c r="D88" s="23">
        <v>422</v>
      </c>
      <c r="E88" s="23" t="s">
        <v>462</v>
      </c>
      <c r="F88" s="24" t="s">
        <v>698</v>
      </c>
      <c r="G88" s="23" t="s">
        <v>663</v>
      </c>
      <c r="H88" s="23" t="s">
        <v>582</v>
      </c>
      <c r="I88" s="23" t="s">
        <v>294</v>
      </c>
      <c r="J88" s="23" t="s">
        <v>23</v>
      </c>
    </row>
    <row r="89" spans="3:10" ht="13.5" customHeight="1" x14ac:dyDescent="0.2">
      <c r="C89" s="22">
        <v>5</v>
      </c>
      <c r="D89" s="23">
        <v>425</v>
      </c>
      <c r="E89" s="23" t="s">
        <v>468</v>
      </c>
      <c r="F89" s="24" t="s">
        <v>700</v>
      </c>
      <c r="G89" s="23" t="s">
        <v>666</v>
      </c>
      <c r="H89" s="23" t="s">
        <v>170</v>
      </c>
      <c r="I89" s="23" t="s">
        <v>294</v>
      </c>
      <c r="J89" s="23" t="s">
        <v>23</v>
      </c>
    </row>
    <row r="90" spans="3:10" ht="13.5" customHeight="1" x14ac:dyDescent="0.2">
      <c r="C90" s="22">
        <v>6</v>
      </c>
      <c r="D90" s="23">
        <v>427</v>
      </c>
      <c r="E90" s="23" t="s">
        <v>470</v>
      </c>
      <c r="F90" s="24" t="s">
        <v>701</v>
      </c>
      <c r="G90" s="23" t="s">
        <v>668</v>
      </c>
      <c r="H90" s="23" t="s">
        <v>179</v>
      </c>
      <c r="I90" s="23" t="s">
        <v>294</v>
      </c>
      <c r="J90" s="23" t="s">
        <v>23</v>
      </c>
    </row>
    <row r="91" spans="3:10" ht="13.5" customHeight="1" x14ac:dyDescent="0.2">
      <c r="C91" s="22">
        <v>7</v>
      </c>
      <c r="D91" s="23">
        <v>426</v>
      </c>
      <c r="E91" s="23" t="s">
        <v>471</v>
      </c>
      <c r="F91" s="24" t="s">
        <v>702</v>
      </c>
      <c r="G91" s="23" t="s">
        <v>667</v>
      </c>
      <c r="H91" s="23" t="s">
        <v>172</v>
      </c>
      <c r="I91" s="23" t="s">
        <v>294</v>
      </c>
      <c r="J91" s="23" t="s">
        <v>24</v>
      </c>
    </row>
    <row r="92" spans="3:10" ht="13.5" customHeight="1" x14ac:dyDescent="0.2">
      <c r="C92" s="22">
        <v>8</v>
      </c>
      <c r="D92" s="23">
        <v>424</v>
      </c>
      <c r="E92" s="23" t="s">
        <v>481</v>
      </c>
      <c r="F92" s="24" t="s">
        <v>703</v>
      </c>
      <c r="G92" s="23" t="s">
        <v>665</v>
      </c>
      <c r="H92" s="23" t="s">
        <v>612</v>
      </c>
      <c r="I92" s="23" t="s">
        <v>613</v>
      </c>
      <c r="J92" s="23" t="s">
        <v>24</v>
      </c>
    </row>
    <row r="93" spans="3:10" ht="13.5" customHeight="1" x14ac:dyDescent="0.2">
      <c r="C93" s="22">
        <v>9</v>
      </c>
      <c r="D93" s="3">
        <v>500</v>
      </c>
      <c r="E93" s="7" t="s">
        <v>485</v>
      </c>
      <c r="F93" s="4" t="s">
        <v>757</v>
      </c>
      <c r="G93" s="2" t="s">
        <v>33</v>
      </c>
      <c r="H93" s="2" t="s">
        <v>27</v>
      </c>
      <c r="I93" s="2" t="s">
        <v>28</v>
      </c>
      <c r="J93" s="2" t="s">
        <v>29</v>
      </c>
    </row>
    <row r="94" spans="3:10" ht="13.5" customHeight="1" x14ac:dyDescent="0.2">
      <c r="C94" s="22">
        <v>10</v>
      </c>
      <c r="D94" s="23"/>
      <c r="E94" s="23"/>
      <c r="F94" s="24"/>
      <c r="G94" s="23"/>
      <c r="H94" s="23"/>
      <c r="I94" s="23"/>
      <c r="J94" s="23"/>
    </row>
    <row r="95" spans="3:10" ht="13.5" customHeight="1" x14ac:dyDescent="0.2">
      <c r="C95" s="22">
        <v>11</v>
      </c>
      <c r="D95" s="23"/>
      <c r="E95" s="23"/>
      <c r="F95" s="24"/>
      <c r="G95" s="23"/>
      <c r="H95" s="23"/>
      <c r="I95" s="23"/>
      <c r="J95" s="23"/>
    </row>
    <row r="96" spans="3:10" ht="13.5" customHeight="1" x14ac:dyDescent="0.2">
      <c r="C96" s="22">
        <v>12</v>
      </c>
      <c r="D96" s="23"/>
      <c r="E96" s="23"/>
      <c r="F96" s="24"/>
      <c r="G96" s="23"/>
      <c r="H96" s="23"/>
      <c r="I96" s="23"/>
      <c r="J96" s="23"/>
    </row>
    <row r="97" spans="3:10" ht="13.5" customHeight="1" x14ac:dyDescent="0.2">
      <c r="C97" s="22">
        <v>13</v>
      </c>
      <c r="D97" s="23"/>
      <c r="E97" s="23"/>
      <c r="F97" s="24"/>
      <c r="G97" s="23"/>
      <c r="H97" s="23"/>
      <c r="I97" s="23"/>
      <c r="J97" s="23"/>
    </row>
    <row r="98" spans="3:10" ht="13.5" customHeight="1" x14ac:dyDescent="0.2">
      <c r="C98" s="22">
        <v>14</v>
      </c>
      <c r="D98" s="23"/>
      <c r="E98" s="23"/>
      <c r="F98" s="24"/>
      <c r="G98" s="23"/>
      <c r="H98" s="23"/>
      <c r="I98" s="23"/>
      <c r="J98" s="23"/>
    </row>
    <row r="99" spans="3:10" ht="13.5" customHeight="1" x14ac:dyDescent="0.2">
      <c r="C99" s="22">
        <v>15</v>
      </c>
      <c r="D99" s="23"/>
      <c r="E99" s="23"/>
      <c r="F99" s="24"/>
      <c r="G99" s="23"/>
      <c r="H99" s="23"/>
      <c r="I99" s="23"/>
      <c r="J99" s="23"/>
    </row>
    <row r="100" spans="3:10" ht="13.5" customHeight="1" x14ac:dyDescent="0.2">
      <c r="C100" s="22">
        <v>16</v>
      </c>
      <c r="D100" s="23"/>
      <c r="E100" s="23"/>
      <c r="F100" s="24"/>
      <c r="G100" s="23"/>
      <c r="H100" s="23"/>
      <c r="I100" s="23"/>
      <c r="J100" s="23"/>
    </row>
    <row r="101" spans="3:10" ht="13.5" customHeight="1" x14ac:dyDescent="0.2">
      <c r="C101" s="22">
        <v>17</v>
      </c>
      <c r="D101" s="23"/>
      <c r="E101" s="23"/>
      <c r="F101" s="24"/>
      <c r="G101" s="23"/>
      <c r="H101" s="23"/>
      <c r="I101" s="23"/>
      <c r="J101" s="23"/>
    </row>
    <row r="102" spans="3:10" ht="13.5" customHeight="1" x14ac:dyDescent="0.2">
      <c r="C102" s="22">
        <v>18</v>
      </c>
      <c r="D102" s="23"/>
      <c r="E102" s="23"/>
      <c r="F102" s="24"/>
      <c r="G102" s="23"/>
      <c r="H102" s="23"/>
      <c r="I102" s="23"/>
      <c r="J102" s="23"/>
    </row>
    <row r="103" spans="3:10" ht="13.5" customHeight="1" x14ac:dyDescent="0.2">
      <c r="C103" s="22">
        <v>19</v>
      </c>
      <c r="D103" s="23"/>
      <c r="E103" s="23"/>
      <c r="F103" s="24"/>
      <c r="G103" s="23"/>
      <c r="H103" s="23"/>
      <c r="I103" s="23"/>
      <c r="J103" s="23"/>
    </row>
    <row r="104" spans="3:10" ht="13.5" customHeight="1" x14ac:dyDescent="0.2">
      <c r="C104" s="22">
        <v>20</v>
      </c>
      <c r="D104" s="23"/>
      <c r="E104" s="23"/>
      <c r="F104" s="24"/>
      <c r="G104" s="23"/>
      <c r="H104" s="23"/>
      <c r="I104" s="23"/>
      <c r="J104" s="23"/>
    </row>
    <row r="105" spans="3:10" ht="13.5" customHeight="1" x14ac:dyDescent="0.2">
      <c r="C105" s="22">
        <v>21</v>
      </c>
      <c r="D105" s="23"/>
      <c r="E105" s="23"/>
      <c r="F105" s="24"/>
      <c r="G105" s="23"/>
      <c r="H105" s="23"/>
      <c r="I105" s="23"/>
      <c r="J105" s="23"/>
    </row>
    <row r="106" spans="3:10" ht="13.5" customHeight="1" x14ac:dyDescent="0.2">
      <c r="C106" s="22">
        <v>22</v>
      </c>
      <c r="D106" s="23"/>
      <c r="E106" s="23"/>
      <c r="F106" s="24"/>
      <c r="G106" s="23"/>
      <c r="H106" s="23"/>
      <c r="I106" s="23"/>
      <c r="J106" s="23"/>
    </row>
    <row r="107" spans="3:10" ht="13.5" customHeight="1" x14ac:dyDescent="0.2">
      <c r="C107" s="22">
        <v>23</v>
      </c>
      <c r="D107" s="23"/>
      <c r="E107" s="23"/>
      <c r="F107" s="24"/>
      <c r="G107" s="23"/>
      <c r="H107" s="23"/>
      <c r="I107" s="23"/>
      <c r="J107" s="23"/>
    </row>
    <row r="108" spans="3:10" ht="13.5" customHeight="1" x14ac:dyDescent="0.2">
      <c r="C108" s="22">
        <v>24</v>
      </c>
      <c r="D108" s="23"/>
      <c r="E108" s="23"/>
      <c r="F108" s="24"/>
      <c r="G108" s="23"/>
      <c r="H108" s="23"/>
      <c r="I108" s="23"/>
      <c r="J108" s="23"/>
    </row>
    <row r="109" spans="3:10" ht="13.5" customHeight="1" x14ac:dyDescent="0.2">
      <c r="C109" s="22">
        <v>25</v>
      </c>
      <c r="D109" s="23"/>
      <c r="E109" s="23"/>
      <c r="F109" s="24"/>
      <c r="G109" s="23"/>
      <c r="H109" s="23"/>
      <c r="I109" s="23"/>
      <c r="J109" s="23"/>
    </row>
    <row r="110" spans="3:10" ht="13.5" customHeight="1" x14ac:dyDescent="0.2">
      <c r="C110" s="29"/>
      <c r="D110" s="30"/>
      <c r="E110" s="30"/>
      <c r="F110" s="31"/>
      <c r="G110" s="30"/>
      <c r="H110" s="30"/>
      <c r="I110" s="30"/>
      <c r="J110" s="30"/>
    </row>
    <row r="111" spans="3:10" s="9" customFormat="1" ht="18" x14ac:dyDescent="0.25">
      <c r="C111" s="19" t="s">
        <v>704</v>
      </c>
      <c r="D111" s="19"/>
      <c r="E111" s="19"/>
      <c r="F111" s="19"/>
      <c r="G111" s="19"/>
      <c r="H111" s="19"/>
      <c r="I111" s="19"/>
      <c r="J111" s="20">
        <f>COUNTA(D113:D132)</f>
        <v>3</v>
      </c>
    </row>
    <row r="112" spans="3:10" ht="4.9000000000000004" customHeight="1" x14ac:dyDescent="0.2">
      <c r="C112" s="10"/>
      <c r="D112" s="26"/>
      <c r="E112" s="26"/>
      <c r="F112" s="27"/>
      <c r="G112" s="26"/>
      <c r="H112" s="26"/>
      <c r="I112" s="26"/>
      <c r="J112" s="26"/>
    </row>
    <row r="113" spans="3:10" ht="13.5" customHeight="1" x14ac:dyDescent="0.2">
      <c r="C113" s="22">
        <v>1</v>
      </c>
      <c r="D113" s="1">
        <v>301</v>
      </c>
      <c r="E113" s="7" t="s">
        <v>465</v>
      </c>
      <c r="F113" s="4" t="s">
        <v>500</v>
      </c>
      <c r="G113" s="2" t="s">
        <v>171</v>
      </c>
      <c r="H113" s="2" t="s">
        <v>172</v>
      </c>
      <c r="I113" s="2" t="s">
        <v>122</v>
      </c>
      <c r="J113" s="2" t="s">
        <v>18</v>
      </c>
    </row>
    <row r="114" spans="3:10" ht="13.5" customHeight="1" x14ac:dyDescent="0.2">
      <c r="C114" s="22">
        <f>C113+1</f>
        <v>2</v>
      </c>
      <c r="D114" s="3">
        <v>300</v>
      </c>
      <c r="E114" s="7" t="s">
        <v>480</v>
      </c>
      <c r="F114" s="4" t="s">
        <v>507</v>
      </c>
      <c r="G114" s="2" t="s">
        <v>114</v>
      </c>
      <c r="H114" s="2" t="s">
        <v>115</v>
      </c>
      <c r="I114" s="2" t="s">
        <v>92</v>
      </c>
      <c r="J114" s="2" t="s">
        <v>18</v>
      </c>
    </row>
    <row r="115" spans="3:10" ht="13.5" customHeight="1" x14ac:dyDescent="0.2">
      <c r="C115" s="22">
        <f t="shared" ref="C115:C132" si="4">C114+1</f>
        <v>3</v>
      </c>
      <c r="D115" s="3">
        <v>302</v>
      </c>
      <c r="E115" s="7" t="s">
        <v>483</v>
      </c>
      <c r="F115" s="4" t="s">
        <v>509</v>
      </c>
      <c r="G115" s="2" t="s">
        <v>129</v>
      </c>
      <c r="H115" s="2" t="s">
        <v>130</v>
      </c>
      <c r="I115" s="2" t="s">
        <v>122</v>
      </c>
      <c r="J115" s="2" t="s">
        <v>18</v>
      </c>
    </row>
    <row r="116" spans="3:10" ht="13.5" customHeight="1" x14ac:dyDescent="0.2">
      <c r="C116" s="22">
        <f t="shared" si="4"/>
        <v>4</v>
      </c>
      <c r="D116" s="23"/>
      <c r="E116" s="23"/>
      <c r="F116" s="24"/>
      <c r="G116" s="23"/>
      <c r="H116" s="23"/>
      <c r="I116" s="23"/>
      <c r="J116" s="23"/>
    </row>
    <row r="117" spans="3:10" ht="13.5" customHeight="1" x14ac:dyDescent="0.2">
      <c r="C117" s="22">
        <f t="shared" si="4"/>
        <v>5</v>
      </c>
      <c r="D117" s="23"/>
      <c r="E117" s="23"/>
      <c r="F117" s="24"/>
      <c r="G117" s="23"/>
      <c r="H117" s="23"/>
      <c r="I117" s="23"/>
      <c r="J117" s="23"/>
    </row>
    <row r="118" spans="3:10" ht="13.5" customHeight="1" x14ac:dyDescent="0.2">
      <c r="C118" s="22">
        <f t="shared" si="4"/>
        <v>6</v>
      </c>
      <c r="D118" s="23"/>
      <c r="E118" s="23"/>
      <c r="F118" s="24"/>
      <c r="G118" s="23"/>
      <c r="H118" s="23"/>
      <c r="I118" s="23"/>
      <c r="J118" s="23"/>
    </row>
    <row r="119" spans="3:10" ht="13.5" customHeight="1" x14ac:dyDescent="0.2">
      <c r="C119" s="22">
        <f t="shared" si="4"/>
        <v>7</v>
      </c>
      <c r="D119" s="23"/>
      <c r="E119" s="23"/>
      <c r="F119" s="24"/>
      <c r="G119" s="23"/>
      <c r="H119" s="23"/>
      <c r="I119" s="23"/>
      <c r="J119" s="23"/>
    </row>
    <row r="120" spans="3:10" ht="13.5" customHeight="1" x14ac:dyDescent="0.2">
      <c r="C120" s="22">
        <f t="shared" si="4"/>
        <v>8</v>
      </c>
      <c r="D120" s="23"/>
      <c r="E120" s="23"/>
      <c r="F120" s="24"/>
      <c r="G120" s="23"/>
      <c r="H120" s="23"/>
      <c r="I120" s="23"/>
      <c r="J120" s="23"/>
    </row>
    <row r="121" spans="3:10" ht="13.5" customHeight="1" x14ac:dyDescent="0.2">
      <c r="C121" s="22">
        <f t="shared" si="4"/>
        <v>9</v>
      </c>
      <c r="D121" s="23"/>
      <c r="E121" s="23"/>
      <c r="F121" s="24"/>
      <c r="G121" s="23"/>
      <c r="H121" s="23"/>
      <c r="I121" s="23"/>
      <c r="J121" s="23"/>
    </row>
    <row r="122" spans="3:10" ht="13.5" customHeight="1" x14ac:dyDescent="0.2">
      <c r="C122" s="22">
        <f t="shared" si="4"/>
        <v>10</v>
      </c>
      <c r="D122" s="23"/>
      <c r="E122" s="23"/>
      <c r="F122" s="24"/>
      <c r="G122" s="23"/>
      <c r="H122" s="23"/>
      <c r="I122" s="23"/>
      <c r="J122" s="23"/>
    </row>
    <row r="123" spans="3:10" ht="13.5" customHeight="1" x14ac:dyDescent="0.2">
      <c r="C123" s="22">
        <f t="shared" si="4"/>
        <v>11</v>
      </c>
      <c r="D123" s="23"/>
      <c r="E123" s="23"/>
      <c r="F123" s="24"/>
      <c r="G123" s="23"/>
      <c r="H123" s="23"/>
      <c r="I123" s="23"/>
      <c r="J123" s="23"/>
    </row>
    <row r="124" spans="3:10" ht="13.5" hidden="1" customHeight="1" x14ac:dyDescent="0.2">
      <c r="C124" s="22">
        <f t="shared" si="4"/>
        <v>12</v>
      </c>
      <c r="D124" s="23"/>
      <c r="E124" s="23"/>
      <c r="F124" s="24"/>
      <c r="G124" s="23"/>
      <c r="H124" s="23"/>
      <c r="I124" s="23"/>
      <c r="J124" s="23"/>
    </row>
    <row r="125" spans="3:10" ht="13.5" hidden="1" customHeight="1" x14ac:dyDescent="0.2">
      <c r="C125" s="22">
        <f t="shared" si="4"/>
        <v>13</v>
      </c>
      <c r="D125" s="23"/>
      <c r="E125" s="23"/>
      <c r="F125" s="24"/>
      <c r="G125" s="23"/>
      <c r="H125" s="23"/>
      <c r="I125" s="23"/>
      <c r="J125" s="23"/>
    </row>
    <row r="126" spans="3:10" ht="13.5" hidden="1" customHeight="1" x14ac:dyDescent="0.2">
      <c r="C126" s="22">
        <f t="shared" si="4"/>
        <v>14</v>
      </c>
      <c r="D126" s="23"/>
      <c r="E126" s="23"/>
      <c r="F126" s="24"/>
      <c r="G126" s="23"/>
      <c r="H126" s="23"/>
      <c r="I126" s="23"/>
      <c r="J126" s="23"/>
    </row>
    <row r="127" spans="3:10" ht="13.5" hidden="1" customHeight="1" x14ac:dyDescent="0.2">
      <c r="C127" s="22">
        <f t="shared" si="4"/>
        <v>15</v>
      </c>
      <c r="D127" s="23"/>
      <c r="E127" s="23"/>
      <c r="F127" s="24"/>
      <c r="G127" s="23"/>
      <c r="H127" s="23"/>
      <c r="I127" s="23"/>
      <c r="J127" s="23"/>
    </row>
    <row r="128" spans="3:10" ht="13.5" hidden="1" customHeight="1" x14ac:dyDescent="0.2">
      <c r="C128" s="22">
        <f t="shared" si="4"/>
        <v>16</v>
      </c>
      <c r="D128" s="23"/>
      <c r="E128" s="23"/>
      <c r="F128" s="24"/>
      <c r="G128" s="23"/>
      <c r="H128" s="23"/>
      <c r="I128" s="23"/>
      <c r="J128" s="23"/>
    </row>
    <row r="129" spans="3:10" hidden="1" x14ac:dyDescent="0.2">
      <c r="C129" s="22">
        <f t="shared" si="4"/>
        <v>17</v>
      </c>
      <c r="D129" s="74"/>
      <c r="E129" s="74"/>
      <c r="F129" s="74"/>
      <c r="G129" s="74"/>
      <c r="H129" s="74"/>
      <c r="I129" s="74"/>
      <c r="J129" s="75"/>
    </row>
    <row r="130" spans="3:10" hidden="1" x14ac:dyDescent="0.2">
      <c r="C130" s="22">
        <f t="shared" si="4"/>
        <v>18</v>
      </c>
      <c r="D130" s="74"/>
      <c r="E130" s="74"/>
      <c r="F130" s="74"/>
      <c r="G130" s="74"/>
      <c r="H130" s="74"/>
      <c r="I130" s="74"/>
      <c r="J130" s="75"/>
    </row>
    <row r="131" spans="3:10" hidden="1" x14ac:dyDescent="0.2">
      <c r="C131" s="22">
        <f t="shared" si="4"/>
        <v>19</v>
      </c>
      <c r="D131" s="74"/>
      <c r="E131" s="74"/>
      <c r="F131" s="74"/>
      <c r="G131" s="74"/>
      <c r="H131" s="74"/>
      <c r="I131" s="74"/>
      <c r="J131" s="75"/>
    </row>
    <row r="132" spans="3:10" hidden="1" x14ac:dyDescent="0.2">
      <c r="C132" s="22">
        <f t="shared" si="4"/>
        <v>20</v>
      </c>
      <c r="D132" s="74"/>
      <c r="E132" s="74"/>
      <c r="F132" s="74"/>
      <c r="G132" s="74"/>
      <c r="H132" s="74"/>
      <c r="I132" s="74"/>
      <c r="J132" s="75"/>
    </row>
    <row r="134" spans="3:10" s="9" customFormat="1" ht="18" x14ac:dyDescent="0.25">
      <c r="C134" s="19" t="s">
        <v>705</v>
      </c>
      <c r="D134" s="19"/>
      <c r="E134" s="19"/>
      <c r="F134" s="19"/>
      <c r="G134" s="19"/>
      <c r="H134" s="19"/>
      <c r="I134" s="19"/>
      <c r="J134" s="20">
        <f>COUNTA(D136:D155)</f>
        <v>8</v>
      </c>
    </row>
    <row r="135" spans="3:10" ht="4.9000000000000004" customHeight="1" x14ac:dyDescent="0.2">
      <c r="C135" s="10"/>
      <c r="D135" s="26"/>
      <c r="E135" s="26"/>
      <c r="F135" s="27"/>
      <c r="G135" s="26"/>
      <c r="H135" s="26"/>
      <c r="I135" s="26"/>
      <c r="J135" s="26"/>
    </row>
    <row r="136" spans="3:10" ht="13.5" customHeight="1" x14ac:dyDescent="0.2">
      <c r="C136" s="22">
        <v>1</v>
      </c>
      <c r="D136" s="3">
        <v>312</v>
      </c>
      <c r="E136" s="7" t="s">
        <v>467</v>
      </c>
      <c r="F136" s="4" t="s">
        <v>501</v>
      </c>
      <c r="G136" s="2" t="s">
        <v>134</v>
      </c>
      <c r="H136" s="2" t="s">
        <v>135</v>
      </c>
      <c r="I136" s="2" t="s">
        <v>136</v>
      </c>
      <c r="J136" s="2" t="s">
        <v>25</v>
      </c>
    </row>
    <row r="137" spans="3:10" ht="13.5" customHeight="1" x14ac:dyDescent="0.2">
      <c r="C137" s="22">
        <f>C136+1</f>
        <v>2</v>
      </c>
      <c r="D137" s="3">
        <v>313</v>
      </c>
      <c r="E137" s="7" t="s">
        <v>472</v>
      </c>
      <c r="F137" s="4" t="s">
        <v>502</v>
      </c>
      <c r="G137" s="2" t="s">
        <v>137</v>
      </c>
      <c r="H137" s="2" t="s">
        <v>138</v>
      </c>
      <c r="I137" s="2" t="s">
        <v>28</v>
      </c>
      <c r="J137" s="2" t="s">
        <v>19</v>
      </c>
    </row>
    <row r="138" spans="3:10" ht="13.5" customHeight="1" x14ac:dyDescent="0.2">
      <c r="C138" s="22">
        <f t="shared" ref="C138:C155" si="5">C137+1</f>
        <v>3</v>
      </c>
      <c r="D138" s="3">
        <v>311</v>
      </c>
      <c r="E138" s="7" t="s">
        <v>473</v>
      </c>
      <c r="F138" s="4" t="s">
        <v>503</v>
      </c>
      <c r="G138" s="2" t="s">
        <v>131</v>
      </c>
      <c r="H138" s="2" t="s">
        <v>132</v>
      </c>
      <c r="I138" s="2" t="s">
        <v>133</v>
      </c>
      <c r="J138" s="2" t="s">
        <v>25</v>
      </c>
    </row>
    <row r="139" spans="3:10" ht="13.5" customHeight="1" x14ac:dyDescent="0.2">
      <c r="C139" s="22">
        <f t="shared" si="5"/>
        <v>4</v>
      </c>
      <c r="D139" s="3">
        <v>310</v>
      </c>
      <c r="E139" s="7" t="s">
        <v>475</v>
      </c>
      <c r="F139" s="4" t="s">
        <v>504</v>
      </c>
      <c r="G139" s="2" t="s">
        <v>116</v>
      </c>
      <c r="H139" s="2" t="s">
        <v>117</v>
      </c>
      <c r="I139" s="2" t="s">
        <v>28</v>
      </c>
      <c r="J139" s="2" t="s">
        <v>30</v>
      </c>
    </row>
    <row r="140" spans="3:10" ht="13.5" customHeight="1" x14ac:dyDescent="0.2">
      <c r="C140" s="22">
        <f t="shared" si="5"/>
        <v>5</v>
      </c>
      <c r="D140" s="3">
        <v>314</v>
      </c>
      <c r="E140" s="7" t="s">
        <v>478</v>
      </c>
      <c r="F140" s="4" t="s">
        <v>505</v>
      </c>
      <c r="G140" s="2" t="s">
        <v>153</v>
      </c>
      <c r="H140" s="2" t="s">
        <v>200</v>
      </c>
      <c r="I140" s="2" t="s">
        <v>133</v>
      </c>
      <c r="J140" s="2" t="s">
        <v>19</v>
      </c>
    </row>
    <row r="141" spans="3:10" ht="13.5" customHeight="1" x14ac:dyDescent="0.2">
      <c r="C141" s="22">
        <f t="shared" si="5"/>
        <v>6</v>
      </c>
      <c r="D141" s="3">
        <v>315</v>
      </c>
      <c r="E141" s="7" t="s">
        <v>479</v>
      </c>
      <c r="F141" s="4" t="s">
        <v>506</v>
      </c>
      <c r="G141" s="2" t="s">
        <v>201</v>
      </c>
      <c r="H141" s="2" t="s">
        <v>202</v>
      </c>
      <c r="I141" s="2" t="s">
        <v>28</v>
      </c>
      <c r="J141" s="2" t="s">
        <v>25</v>
      </c>
    </row>
    <row r="142" spans="3:10" ht="13.5" customHeight="1" x14ac:dyDescent="0.2">
      <c r="C142" s="22">
        <f t="shared" si="5"/>
        <v>7</v>
      </c>
      <c r="D142" s="3">
        <v>303</v>
      </c>
      <c r="E142" s="7" t="s">
        <v>482</v>
      </c>
      <c r="F142" s="4" t="s">
        <v>508</v>
      </c>
      <c r="G142" s="2" t="s">
        <v>266</v>
      </c>
      <c r="H142" s="2" t="s">
        <v>174</v>
      </c>
      <c r="I142" s="2" t="s">
        <v>28</v>
      </c>
      <c r="J142" s="2" t="s">
        <v>25</v>
      </c>
    </row>
    <row r="143" spans="3:10" ht="13.5" customHeight="1" x14ac:dyDescent="0.2">
      <c r="C143" s="22">
        <f t="shared" si="5"/>
        <v>8</v>
      </c>
      <c r="D143" s="3">
        <v>316</v>
      </c>
      <c r="E143" s="7" t="s">
        <v>484</v>
      </c>
      <c r="F143" s="4" t="s">
        <v>510</v>
      </c>
      <c r="G143" s="2" t="s">
        <v>158</v>
      </c>
      <c r="H143" s="2" t="s">
        <v>203</v>
      </c>
      <c r="I143" s="2" t="s">
        <v>122</v>
      </c>
      <c r="J143" s="2" t="s">
        <v>25</v>
      </c>
    </row>
    <row r="144" spans="3:10" ht="13.5" customHeight="1" x14ac:dyDescent="0.2">
      <c r="C144" s="22">
        <f t="shared" si="5"/>
        <v>9</v>
      </c>
      <c r="D144" s="23"/>
      <c r="E144" s="23"/>
      <c r="F144" s="24"/>
      <c r="G144" s="23"/>
      <c r="H144" s="23"/>
      <c r="I144" s="23"/>
      <c r="J144" s="23"/>
    </row>
    <row r="145" spans="3:10" ht="13.5" customHeight="1" x14ac:dyDescent="0.2">
      <c r="C145" s="22">
        <f t="shared" si="5"/>
        <v>10</v>
      </c>
      <c r="D145" s="23"/>
      <c r="E145" s="23"/>
      <c r="F145" s="24"/>
      <c r="G145" s="23"/>
      <c r="H145" s="23"/>
      <c r="I145" s="23"/>
      <c r="J145" s="23"/>
    </row>
    <row r="146" spans="3:10" ht="13.5" customHeight="1" x14ac:dyDescent="0.2">
      <c r="C146" s="22">
        <f t="shared" si="5"/>
        <v>11</v>
      </c>
      <c r="D146" s="23"/>
      <c r="E146" s="23"/>
      <c r="F146" s="24"/>
      <c r="G146" s="23"/>
      <c r="H146" s="23"/>
      <c r="I146" s="23"/>
      <c r="J146" s="23"/>
    </row>
    <row r="147" spans="3:10" x14ac:dyDescent="0.2">
      <c r="C147" s="22">
        <f t="shared" si="5"/>
        <v>12</v>
      </c>
      <c r="D147" s="23"/>
      <c r="E147" s="23"/>
      <c r="F147" s="24"/>
      <c r="G147" s="23"/>
      <c r="H147" s="23"/>
      <c r="I147" s="23"/>
      <c r="J147" s="23"/>
    </row>
    <row r="148" spans="3:10" x14ac:dyDescent="0.2">
      <c r="C148" s="22">
        <f t="shared" si="5"/>
        <v>13</v>
      </c>
      <c r="D148" s="23"/>
      <c r="E148" s="23"/>
      <c r="F148" s="24"/>
      <c r="G148" s="23"/>
      <c r="H148" s="23"/>
      <c r="I148" s="23"/>
      <c r="J148" s="23"/>
    </row>
    <row r="149" spans="3:10" x14ac:dyDescent="0.2">
      <c r="C149" s="22">
        <f t="shared" si="5"/>
        <v>14</v>
      </c>
      <c r="D149" s="23"/>
      <c r="E149" s="23"/>
      <c r="F149" s="24"/>
      <c r="G149" s="23"/>
      <c r="H149" s="23"/>
      <c r="I149" s="23"/>
      <c r="J149" s="23"/>
    </row>
    <row r="150" spans="3:10" x14ac:dyDescent="0.2">
      <c r="C150" s="22">
        <f t="shared" si="5"/>
        <v>15</v>
      </c>
      <c r="D150" s="23"/>
      <c r="E150" s="23"/>
      <c r="F150" s="24"/>
      <c r="G150" s="23"/>
      <c r="H150" s="23"/>
      <c r="I150" s="23"/>
      <c r="J150" s="23"/>
    </row>
    <row r="151" spans="3:10" x14ac:dyDescent="0.2">
      <c r="C151" s="22">
        <f t="shared" si="5"/>
        <v>16</v>
      </c>
      <c r="D151" s="23"/>
      <c r="E151" s="23"/>
      <c r="F151" s="24"/>
      <c r="G151" s="23"/>
      <c r="H151" s="23"/>
      <c r="I151" s="23"/>
      <c r="J151" s="23"/>
    </row>
    <row r="152" spans="3:10" x14ac:dyDescent="0.2">
      <c r="C152" s="22">
        <f t="shared" si="5"/>
        <v>17</v>
      </c>
      <c r="D152" s="23"/>
      <c r="E152" s="23"/>
      <c r="F152" s="24"/>
      <c r="G152" s="23"/>
      <c r="H152" s="23"/>
      <c r="I152" s="23"/>
      <c r="J152" s="23"/>
    </row>
    <row r="153" spans="3:10" x14ac:dyDescent="0.2">
      <c r="C153" s="22">
        <f t="shared" si="5"/>
        <v>18</v>
      </c>
      <c r="D153" s="23"/>
      <c r="E153" s="23"/>
      <c r="F153" s="24"/>
      <c r="G153" s="23"/>
      <c r="H153" s="23"/>
      <c r="I153" s="23"/>
      <c r="J153" s="23"/>
    </row>
    <row r="154" spans="3:10" x14ac:dyDescent="0.2">
      <c r="C154" s="22">
        <f t="shared" si="5"/>
        <v>19</v>
      </c>
      <c r="D154" s="23"/>
      <c r="E154" s="23"/>
      <c r="F154" s="24"/>
      <c r="G154" s="23"/>
      <c r="H154" s="23"/>
      <c r="I154" s="23"/>
      <c r="J154" s="23"/>
    </row>
    <row r="155" spans="3:10" x14ac:dyDescent="0.2">
      <c r="C155" s="22">
        <f t="shared" si="5"/>
        <v>20</v>
      </c>
      <c r="D155" s="23"/>
      <c r="E155" s="23"/>
      <c r="F155" s="24"/>
      <c r="G155" s="23"/>
      <c r="H155" s="23"/>
      <c r="I155" s="23"/>
      <c r="J155" s="23"/>
    </row>
  </sheetData>
  <mergeCells count="7">
    <mergeCell ref="J7:J8"/>
    <mergeCell ref="E7:E8"/>
    <mergeCell ref="C7:C8"/>
    <mergeCell ref="D7:D8"/>
    <mergeCell ref="G7:G8"/>
    <mergeCell ref="H7:H8"/>
    <mergeCell ref="I7:I8"/>
  </mergeCells>
  <pageMargins left="0.7" right="0.7" top="0.75" bottom="0.75" header="0.3" footer="0.3"/>
  <pageSetup scale="7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topLeftCell="A100" zoomScale="68" zoomScaleNormal="68" workbookViewId="0">
      <selection activeCell="J103" sqref="J103"/>
    </sheetView>
  </sheetViews>
  <sheetFormatPr defaultRowHeight="15" outlineLevelCol="1" x14ac:dyDescent="0.2"/>
  <cols>
    <col min="1" max="2" width="1.33203125" customWidth="1"/>
    <col min="3" max="3" width="8.6640625" style="8" customWidth="1"/>
    <col min="4" max="4" width="6.21875" style="8" customWidth="1"/>
    <col min="5" max="5" width="9" style="45" hidden="1" customWidth="1" outlineLevel="1"/>
    <col min="6" max="6" width="12.21875" customWidth="1" collapsed="1"/>
    <col min="7" max="7" width="16.109375" customWidth="1"/>
    <col min="8" max="8" width="9.5546875" bestFit="1" customWidth="1"/>
    <col min="9" max="9" width="20.5546875" bestFit="1" customWidth="1"/>
    <col min="10" max="10" width="8.6640625" customWidth="1"/>
    <col min="11" max="11" width="1.33203125" customWidth="1"/>
  </cols>
  <sheetData>
    <row r="1" spans="3:10" ht="4.9000000000000004" customHeight="1" x14ac:dyDescent="0.2"/>
    <row r="2" spans="3:10" ht="18" x14ac:dyDescent="0.25">
      <c r="C2" s="85" t="str">
        <f>'TAT Final'!C2</f>
        <v>Winter X Country Series 2018</v>
      </c>
      <c r="D2" s="21"/>
      <c r="E2" s="46"/>
      <c r="F2" s="9"/>
      <c r="G2" s="9"/>
      <c r="I2" s="12" t="s">
        <v>34</v>
      </c>
      <c r="J2" s="13">
        <f>COUNTA(D13:D55)+COUNTA(D59:D78)+COUNTA(D82:D101)+COUNTA(D105:D124)</f>
        <v>31</v>
      </c>
    </row>
    <row r="3" spans="3:10" ht="18" x14ac:dyDescent="0.25">
      <c r="C3" s="9" t="str">
        <f>'TAT Final'!C3</f>
        <v>Knockburn - 4th November 2018</v>
      </c>
      <c r="D3" s="21"/>
      <c r="E3" s="46"/>
      <c r="F3" s="9"/>
      <c r="G3" s="9"/>
      <c r="H3" s="9"/>
      <c r="I3" s="21"/>
    </row>
    <row r="4" spans="3:10" ht="5.0999999999999996" customHeight="1" x14ac:dyDescent="0.25">
      <c r="C4" s="47"/>
      <c r="D4" s="21"/>
      <c r="E4" s="46"/>
      <c r="F4" s="9"/>
      <c r="G4" s="9"/>
      <c r="H4" s="9"/>
      <c r="I4" s="21"/>
    </row>
    <row r="5" spans="3:10" ht="18" x14ac:dyDescent="0.25">
      <c r="C5" s="48" t="s">
        <v>55</v>
      </c>
      <c r="D5" s="21"/>
      <c r="E5" s="46"/>
      <c r="F5" s="9"/>
      <c r="G5" s="9"/>
      <c r="H5" s="9"/>
      <c r="I5" s="21"/>
    </row>
    <row r="6" spans="3:10" ht="5.0999999999999996" customHeight="1" x14ac:dyDescent="0.2">
      <c r="C6" s="41"/>
      <c r="D6" s="41"/>
      <c r="E6" s="49"/>
      <c r="F6" s="40"/>
      <c r="G6" s="40"/>
      <c r="H6" s="40"/>
      <c r="I6" s="40"/>
    </row>
    <row r="7" spans="3:10" ht="14.45" customHeight="1" x14ac:dyDescent="0.2">
      <c r="C7" s="88" t="s">
        <v>36</v>
      </c>
      <c r="D7" s="87" t="s">
        <v>43</v>
      </c>
      <c r="E7" s="87" t="s">
        <v>40</v>
      </c>
      <c r="F7" s="16" t="s">
        <v>2</v>
      </c>
      <c r="G7" s="86" t="s">
        <v>13</v>
      </c>
      <c r="H7" s="86" t="s">
        <v>14</v>
      </c>
      <c r="I7" s="86" t="s">
        <v>0</v>
      </c>
      <c r="J7" s="86" t="s">
        <v>1</v>
      </c>
    </row>
    <row r="8" spans="3:10" x14ac:dyDescent="0.2">
      <c r="C8" s="89"/>
      <c r="D8" s="86"/>
      <c r="E8" s="86"/>
      <c r="F8" s="17" t="s">
        <v>37</v>
      </c>
      <c r="G8" s="86"/>
      <c r="H8" s="86"/>
      <c r="I8" s="86"/>
      <c r="J8" s="86"/>
    </row>
    <row r="9" spans="3:10" x14ac:dyDescent="0.2">
      <c r="C9" s="50"/>
      <c r="D9" s="50"/>
      <c r="E9" s="51"/>
      <c r="F9" s="52"/>
      <c r="G9" s="52"/>
      <c r="H9" s="52"/>
      <c r="I9" s="52"/>
    </row>
    <row r="11" spans="3:10" s="9" customFormat="1" ht="18" x14ac:dyDescent="0.25">
      <c r="C11" s="19" t="s">
        <v>542</v>
      </c>
      <c r="D11" s="19"/>
      <c r="E11" s="19"/>
      <c r="F11" s="19"/>
      <c r="G11" s="19"/>
      <c r="H11" s="19"/>
      <c r="I11" s="20"/>
      <c r="J11" s="20">
        <f>COUNTA(D13:D55)</f>
        <v>9</v>
      </c>
    </row>
    <row r="12" spans="3:10" ht="4.9000000000000004" customHeight="1" x14ac:dyDescent="0.2">
      <c r="C12" s="10"/>
      <c r="D12" s="26"/>
      <c r="E12" s="27"/>
      <c r="F12" s="26"/>
      <c r="G12" s="26"/>
      <c r="H12" s="26"/>
      <c r="I12" s="26"/>
    </row>
    <row r="13" spans="3:10" ht="13.5" customHeight="1" x14ac:dyDescent="0.2">
      <c r="C13" s="22">
        <v>1</v>
      </c>
      <c r="D13" s="23">
        <v>220</v>
      </c>
      <c r="E13" s="24" t="s">
        <v>511</v>
      </c>
      <c r="F13" s="23" t="s">
        <v>543</v>
      </c>
      <c r="G13" s="23" t="s">
        <v>274</v>
      </c>
      <c r="H13" s="23" t="s">
        <v>309</v>
      </c>
      <c r="I13" s="23" t="s">
        <v>310</v>
      </c>
      <c r="J13" s="74" t="s">
        <v>16</v>
      </c>
    </row>
    <row r="14" spans="3:10" ht="13.5" customHeight="1" x14ac:dyDescent="0.2">
      <c r="C14" s="22">
        <f>C13+1</f>
        <v>2</v>
      </c>
      <c r="D14" s="23">
        <v>226</v>
      </c>
      <c r="E14" s="24" t="s">
        <v>513</v>
      </c>
      <c r="F14" s="23" t="s">
        <v>544</v>
      </c>
      <c r="G14" s="23" t="s">
        <v>202</v>
      </c>
      <c r="H14" s="23" t="s">
        <v>362</v>
      </c>
      <c r="I14" s="23" t="s">
        <v>332</v>
      </c>
      <c r="J14" s="74" t="s">
        <v>16</v>
      </c>
    </row>
    <row r="15" spans="3:10" ht="13.5" customHeight="1" x14ac:dyDescent="0.2">
      <c r="C15" s="22">
        <f t="shared" ref="C15:C55" si="0">C14+1</f>
        <v>3</v>
      </c>
      <c r="D15" s="23">
        <v>223</v>
      </c>
      <c r="E15" s="24" t="s">
        <v>514</v>
      </c>
      <c r="F15" s="23" t="s">
        <v>545</v>
      </c>
      <c r="G15" s="23" t="s">
        <v>358</v>
      </c>
      <c r="H15" s="23" t="s">
        <v>300</v>
      </c>
      <c r="I15" s="23" t="s">
        <v>128</v>
      </c>
      <c r="J15" s="74" t="s">
        <v>16</v>
      </c>
    </row>
    <row r="16" spans="3:10" ht="13.5" customHeight="1" x14ac:dyDescent="0.2">
      <c r="C16" s="22">
        <f t="shared" si="0"/>
        <v>4</v>
      </c>
      <c r="D16" s="23">
        <v>221</v>
      </c>
      <c r="E16" s="24" t="s">
        <v>516</v>
      </c>
      <c r="F16" s="23" t="s">
        <v>546</v>
      </c>
      <c r="G16" s="23" t="s">
        <v>315</v>
      </c>
      <c r="H16" s="23" t="s">
        <v>316</v>
      </c>
      <c r="I16" s="23" t="s">
        <v>310</v>
      </c>
      <c r="J16" s="74" t="s">
        <v>16</v>
      </c>
    </row>
    <row r="17" spans="3:10" ht="13.5" customHeight="1" x14ac:dyDescent="0.2">
      <c r="C17" s="22">
        <f t="shared" si="0"/>
        <v>5</v>
      </c>
      <c r="D17" s="23">
        <v>228</v>
      </c>
      <c r="E17" s="24" t="s">
        <v>517</v>
      </c>
      <c r="F17" s="23" t="s">
        <v>547</v>
      </c>
      <c r="G17" s="23" t="s">
        <v>392</v>
      </c>
      <c r="H17" s="23" t="s">
        <v>393</v>
      </c>
      <c r="I17" s="23" t="s">
        <v>394</v>
      </c>
      <c r="J17" s="74" t="s">
        <v>16</v>
      </c>
    </row>
    <row r="18" spans="3:10" ht="13.5" customHeight="1" x14ac:dyDescent="0.2">
      <c r="C18" s="22">
        <f t="shared" si="0"/>
        <v>6</v>
      </c>
      <c r="D18" s="23">
        <v>225</v>
      </c>
      <c r="E18" s="24" t="s">
        <v>518</v>
      </c>
      <c r="F18" s="23" t="s">
        <v>548</v>
      </c>
      <c r="G18" s="23" t="s">
        <v>360</v>
      </c>
      <c r="H18" s="23" t="s">
        <v>361</v>
      </c>
      <c r="I18" s="23" t="s">
        <v>133</v>
      </c>
      <c r="J18" s="74" t="s">
        <v>16</v>
      </c>
    </row>
    <row r="19" spans="3:10" ht="13.5" customHeight="1" x14ac:dyDescent="0.2">
      <c r="C19" s="22">
        <f t="shared" si="0"/>
        <v>7</v>
      </c>
      <c r="D19" s="23">
        <v>227</v>
      </c>
      <c r="E19" s="24" t="s">
        <v>520</v>
      </c>
      <c r="F19" s="23" t="s">
        <v>549</v>
      </c>
      <c r="G19" s="23" t="s">
        <v>202</v>
      </c>
      <c r="H19" s="23" t="s">
        <v>395</v>
      </c>
      <c r="I19" s="23" t="s">
        <v>133</v>
      </c>
      <c r="J19" s="74" t="s">
        <v>16</v>
      </c>
    </row>
    <row r="20" spans="3:10" ht="13.5" customHeight="1" x14ac:dyDescent="0.2">
      <c r="C20" s="22">
        <f t="shared" si="0"/>
        <v>8</v>
      </c>
      <c r="D20" s="23">
        <v>222</v>
      </c>
      <c r="E20" s="24" t="s">
        <v>528</v>
      </c>
      <c r="F20" s="23" t="s">
        <v>550</v>
      </c>
      <c r="G20" s="23" t="s">
        <v>328</v>
      </c>
      <c r="H20" s="23" t="s">
        <v>329</v>
      </c>
      <c r="I20" s="23" t="s">
        <v>268</v>
      </c>
      <c r="J20" s="74" t="s">
        <v>16</v>
      </c>
    </row>
    <row r="21" spans="3:10" ht="13.5" customHeight="1" x14ac:dyDescent="0.2">
      <c r="C21" s="22">
        <f t="shared" si="0"/>
        <v>9</v>
      </c>
      <c r="D21" s="23">
        <v>224</v>
      </c>
      <c r="E21" s="24" t="s">
        <v>536</v>
      </c>
      <c r="F21" s="23" t="s">
        <v>551</v>
      </c>
      <c r="G21" s="23" t="s">
        <v>359</v>
      </c>
      <c r="H21" s="23" t="s">
        <v>282</v>
      </c>
      <c r="I21" s="23" t="s">
        <v>28</v>
      </c>
      <c r="J21" s="74" t="s">
        <v>16</v>
      </c>
    </row>
    <row r="22" spans="3:10" ht="13.5" customHeight="1" x14ac:dyDescent="0.2">
      <c r="C22" s="22">
        <f t="shared" si="0"/>
        <v>10</v>
      </c>
      <c r="D22" s="23"/>
      <c r="E22" s="24"/>
      <c r="F22" s="23"/>
      <c r="G22" s="23"/>
      <c r="H22" s="23"/>
      <c r="I22" s="23"/>
      <c r="J22" s="74"/>
    </row>
    <row r="23" spans="3:10" ht="13.5" customHeight="1" x14ac:dyDescent="0.2">
      <c r="C23" s="22">
        <f t="shared" si="0"/>
        <v>11</v>
      </c>
      <c r="D23" s="23"/>
      <c r="E23" s="24"/>
      <c r="F23" s="23"/>
      <c r="G23" s="23"/>
      <c r="H23" s="23"/>
      <c r="I23" s="23"/>
      <c r="J23" s="74"/>
    </row>
    <row r="24" spans="3:10" ht="13.5" customHeight="1" x14ac:dyDescent="0.2">
      <c r="C24" s="22">
        <f t="shared" si="0"/>
        <v>12</v>
      </c>
      <c r="D24" s="23"/>
      <c r="E24" s="24"/>
      <c r="F24" s="23"/>
      <c r="G24" s="23"/>
      <c r="H24" s="23"/>
      <c r="I24" s="23"/>
      <c r="J24" s="74"/>
    </row>
    <row r="25" spans="3:10" ht="13.5" customHeight="1" x14ac:dyDescent="0.2">
      <c r="C25" s="22">
        <f t="shared" si="0"/>
        <v>13</v>
      </c>
      <c r="D25" s="23"/>
      <c r="E25" s="24"/>
      <c r="F25" s="23"/>
      <c r="G25" s="23"/>
      <c r="H25" s="23"/>
      <c r="I25" s="23"/>
      <c r="J25" s="74"/>
    </row>
    <row r="26" spans="3:10" ht="13.5" customHeight="1" x14ac:dyDescent="0.2">
      <c r="C26" s="22">
        <f t="shared" si="0"/>
        <v>14</v>
      </c>
      <c r="D26" s="23"/>
      <c r="E26" s="24"/>
      <c r="F26" s="23"/>
      <c r="G26" s="23"/>
      <c r="H26" s="23"/>
      <c r="I26" s="23"/>
      <c r="J26" s="74"/>
    </row>
    <row r="27" spans="3:10" ht="13.5" customHeight="1" x14ac:dyDescent="0.2">
      <c r="C27" s="22">
        <f t="shared" si="0"/>
        <v>15</v>
      </c>
      <c r="D27" s="23"/>
      <c r="E27" s="24"/>
      <c r="F27" s="23"/>
      <c r="G27" s="23"/>
      <c r="H27" s="23"/>
      <c r="I27" s="23"/>
      <c r="J27" s="74"/>
    </row>
    <row r="28" spans="3:10" ht="13.5" customHeight="1" x14ac:dyDescent="0.2">
      <c r="C28" s="22">
        <f t="shared" si="0"/>
        <v>16</v>
      </c>
      <c r="D28" s="23"/>
      <c r="E28" s="24"/>
      <c r="F28" s="23"/>
      <c r="G28" s="23"/>
      <c r="H28" s="23"/>
      <c r="I28" s="23"/>
      <c r="J28" s="74"/>
    </row>
    <row r="29" spans="3:10" ht="13.5" customHeight="1" x14ac:dyDescent="0.2">
      <c r="C29" s="22">
        <f t="shared" si="0"/>
        <v>17</v>
      </c>
      <c r="D29" s="23"/>
      <c r="E29" s="24"/>
      <c r="F29" s="23"/>
      <c r="G29" s="23"/>
      <c r="H29" s="23"/>
      <c r="I29" s="23"/>
      <c r="J29" s="74"/>
    </row>
    <row r="30" spans="3:10" ht="13.5" customHeight="1" x14ac:dyDescent="0.2">
      <c r="C30" s="22">
        <f t="shared" si="0"/>
        <v>18</v>
      </c>
      <c r="D30" s="23"/>
      <c r="E30" s="24"/>
      <c r="F30" s="23"/>
      <c r="G30" s="23"/>
      <c r="H30" s="23"/>
      <c r="I30" s="23"/>
      <c r="J30" s="74"/>
    </row>
    <row r="31" spans="3:10" ht="13.5" customHeight="1" x14ac:dyDescent="0.2">
      <c r="C31" s="22">
        <f t="shared" si="0"/>
        <v>19</v>
      </c>
      <c r="D31" s="23"/>
      <c r="E31" s="24"/>
      <c r="F31" s="23"/>
      <c r="G31" s="23"/>
      <c r="H31" s="23"/>
      <c r="I31" s="23"/>
      <c r="J31" s="74"/>
    </row>
    <row r="32" spans="3:10" ht="13.5" customHeight="1" x14ac:dyDescent="0.2">
      <c r="C32" s="22">
        <f t="shared" si="0"/>
        <v>20</v>
      </c>
      <c r="D32" s="23"/>
      <c r="E32" s="24"/>
      <c r="F32" s="23"/>
      <c r="G32" s="23"/>
      <c r="H32" s="23"/>
      <c r="I32" s="23"/>
      <c r="J32" s="74"/>
    </row>
    <row r="33" spans="3:10" ht="13.5" customHeight="1" x14ac:dyDescent="0.2">
      <c r="C33" s="22">
        <f t="shared" si="0"/>
        <v>21</v>
      </c>
      <c r="D33" s="23"/>
      <c r="E33" s="24"/>
      <c r="F33" s="23"/>
      <c r="G33" s="23"/>
      <c r="H33" s="23"/>
      <c r="I33" s="23"/>
      <c r="J33" s="74"/>
    </row>
    <row r="34" spans="3:10" ht="13.5" customHeight="1" x14ac:dyDescent="0.2">
      <c r="C34" s="22">
        <f t="shared" si="0"/>
        <v>22</v>
      </c>
      <c r="D34" s="23"/>
      <c r="E34" s="24"/>
      <c r="F34" s="23"/>
      <c r="G34" s="23"/>
      <c r="H34" s="23"/>
      <c r="I34" s="23"/>
      <c r="J34" s="74"/>
    </row>
    <row r="35" spans="3:10" ht="13.5" customHeight="1" x14ac:dyDescent="0.2">
      <c r="C35" s="22">
        <f t="shared" si="0"/>
        <v>23</v>
      </c>
      <c r="D35" s="23"/>
      <c r="E35" s="24"/>
      <c r="F35" s="23"/>
      <c r="G35" s="23"/>
      <c r="H35" s="23"/>
      <c r="I35" s="23"/>
      <c r="J35" s="74"/>
    </row>
    <row r="36" spans="3:10" ht="13.5" customHeight="1" x14ac:dyDescent="0.2">
      <c r="C36" s="22">
        <f t="shared" si="0"/>
        <v>24</v>
      </c>
      <c r="D36" s="23"/>
      <c r="E36" s="24"/>
      <c r="F36" s="23"/>
      <c r="G36" s="23"/>
      <c r="H36" s="23"/>
      <c r="I36" s="23"/>
      <c r="J36" s="74"/>
    </row>
    <row r="37" spans="3:10" ht="13.5" customHeight="1" x14ac:dyDescent="0.2">
      <c r="C37" s="22">
        <f t="shared" si="0"/>
        <v>25</v>
      </c>
      <c r="D37" s="23"/>
      <c r="E37" s="24"/>
      <c r="F37" s="23"/>
      <c r="G37" s="23"/>
      <c r="H37" s="23"/>
      <c r="I37" s="23"/>
      <c r="J37" s="74"/>
    </row>
    <row r="38" spans="3:10" ht="13.5" customHeight="1" x14ac:dyDescent="0.2">
      <c r="C38" s="22">
        <f t="shared" si="0"/>
        <v>26</v>
      </c>
      <c r="D38" s="23"/>
      <c r="E38" s="24"/>
      <c r="F38" s="23"/>
      <c r="G38" s="23"/>
      <c r="H38" s="23"/>
      <c r="I38" s="23"/>
      <c r="J38" s="74"/>
    </row>
    <row r="39" spans="3:10" ht="13.5" customHeight="1" x14ac:dyDescent="0.2">
      <c r="C39" s="22">
        <f t="shared" si="0"/>
        <v>27</v>
      </c>
      <c r="D39" s="23"/>
      <c r="E39" s="24"/>
      <c r="F39" s="23"/>
      <c r="G39" s="23"/>
      <c r="H39" s="23"/>
      <c r="I39" s="23"/>
      <c r="J39" s="74"/>
    </row>
    <row r="40" spans="3:10" ht="13.5" customHeight="1" x14ac:dyDescent="0.2">
      <c r="C40" s="22">
        <f t="shared" si="0"/>
        <v>28</v>
      </c>
      <c r="D40" s="23"/>
      <c r="E40" s="24"/>
      <c r="F40" s="23"/>
      <c r="G40" s="23"/>
      <c r="H40" s="23"/>
      <c r="I40" s="23"/>
      <c r="J40" s="74"/>
    </row>
    <row r="41" spans="3:10" ht="13.5" customHeight="1" x14ac:dyDescent="0.2">
      <c r="C41" s="22">
        <f t="shared" si="0"/>
        <v>29</v>
      </c>
      <c r="D41" s="23"/>
      <c r="E41" s="24"/>
      <c r="F41" s="23"/>
      <c r="G41" s="23"/>
      <c r="H41" s="23"/>
      <c r="I41" s="23"/>
      <c r="J41" s="74"/>
    </row>
    <row r="42" spans="3:10" ht="13.5" customHeight="1" x14ac:dyDescent="0.2">
      <c r="C42" s="22">
        <f t="shared" si="0"/>
        <v>30</v>
      </c>
      <c r="D42" s="23"/>
      <c r="E42" s="24"/>
      <c r="F42" s="23"/>
      <c r="G42" s="23"/>
      <c r="H42" s="23"/>
      <c r="I42" s="23"/>
      <c r="J42" s="74"/>
    </row>
    <row r="43" spans="3:10" ht="13.5" customHeight="1" x14ac:dyDescent="0.2">
      <c r="C43" s="22">
        <f t="shared" si="0"/>
        <v>31</v>
      </c>
      <c r="D43" s="23"/>
      <c r="E43" s="24"/>
      <c r="F43" s="23"/>
      <c r="G43" s="23"/>
      <c r="H43" s="23"/>
      <c r="I43" s="23"/>
      <c r="J43" s="74"/>
    </row>
    <row r="44" spans="3:10" ht="13.5" customHeight="1" x14ac:dyDescent="0.2">
      <c r="C44" s="22">
        <f t="shared" si="0"/>
        <v>32</v>
      </c>
      <c r="D44" s="23"/>
      <c r="E44" s="24"/>
      <c r="F44" s="23"/>
      <c r="G44" s="23"/>
      <c r="H44" s="23"/>
      <c r="I44" s="23"/>
      <c r="J44" s="74"/>
    </row>
    <row r="45" spans="3:10" ht="13.5" customHeight="1" x14ac:dyDescent="0.2">
      <c r="C45" s="22">
        <f t="shared" si="0"/>
        <v>33</v>
      </c>
      <c r="D45" s="23"/>
      <c r="E45" s="24"/>
      <c r="F45" s="23"/>
      <c r="G45" s="23"/>
      <c r="H45" s="23"/>
      <c r="I45" s="23"/>
      <c r="J45" s="74"/>
    </row>
    <row r="46" spans="3:10" ht="13.5" customHeight="1" x14ac:dyDescent="0.2">
      <c r="C46" s="22">
        <f t="shared" si="0"/>
        <v>34</v>
      </c>
      <c r="D46" s="23"/>
      <c r="E46" s="24"/>
      <c r="F46" s="23"/>
      <c r="G46" s="23"/>
      <c r="H46" s="23"/>
      <c r="I46" s="23"/>
      <c r="J46" s="74"/>
    </row>
    <row r="47" spans="3:10" ht="13.5" customHeight="1" x14ac:dyDescent="0.2">
      <c r="C47" s="22">
        <f t="shared" si="0"/>
        <v>35</v>
      </c>
      <c r="D47" s="23"/>
      <c r="E47" s="24"/>
      <c r="F47" s="23"/>
      <c r="G47" s="23"/>
      <c r="H47" s="23"/>
      <c r="I47" s="23"/>
      <c r="J47" s="74"/>
    </row>
    <row r="48" spans="3:10" ht="13.5" customHeight="1" x14ac:dyDescent="0.2">
      <c r="C48" s="22">
        <f t="shared" si="0"/>
        <v>36</v>
      </c>
      <c r="D48" s="23"/>
      <c r="E48" s="24"/>
      <c r="F48" s="23"/>
      <c r="G48" s="23"/>
      <c r="H48" s="23"/>
      <c r="I48" s="23"/>
      <c r="J48" s="74"/>
    </row>
    <row r="49" spans="3:10" ht="13.5" customHeight="1" x14ac:dyDescent="0.2">
      <c r="C49" s="22">
        <f t="shared" si="0"/>
        <v>37</v>
      </c>
      <c r="D49" s="23"/>
      <c r="E49" s="24"/>
      <c r="F49" s="23"/>
      <c r="G49" s="23"/>
      <c r="H49" s="23"/>
      <c r="I49" s="23"/>
      <c r="J49" s="74"/>
    </row>
    <row r="50" spans="3:10" ht="13.5" customHeight="1" x14ac:dyDescent="0.2">
      <c r="C50" s="22">
        <f t="shared" si="0"/>
        <v>38</v>
      </c>
      <c r="D50" s="23"/>
      <c r="E50" s="24"/>
      <c r="F50" s="23"/>
      <c r="G50" s="23"/>
      <c r="H50" s="23"/>
      <c r="I50" s="23"/>
      <c r="J50" s="74"/>
    </row>
    <row r="51" spans="3:10" ht="13.5" customHeight="1" x14ac:dyDescent="0.2">
      <c r="C51" s="22">
        <f t="shared" si="0"/>
        <v>39</v>
      </c>
      <c r="D51" s="23"/>
      <c r="E51" s="24"/>
      <c r="F51" s="23"/>
      <c r="G51" s="23"/>
      <c r="H51" s="23"/>
      <c r="I51" s="23"/>
      <c r="J51" s="74"/>
    </row>
    <row r="52" spans="3:10" ht="13.5" customHeight="1" x14ac:dyDescent="0.2">
      <c r="C52" s="22">
        <f t="shared" si="0"/>
        <v>40</v>
      </c>
      <c r="D52" s="23"/>
      <c r="E52" s="24"/>
      <c r="F52" s="23"/>
      <c r="G52" s="23"/>
      <c r="H52" s="23"/>
      <c r="I52" s="23"/>
      <c r="J52" s="74"/>
    </row>
    <row r="53" spans="3:10" ht="13.5" customHeight="1" x14ac:dyDescent="0.2">
      <c r="C53" s="22">
        <f t="shared" si="0"/>
        <v>41</v>
      </c>
      <c r="D53" s="23"/>
      <c r="E53" s="24"/>
      <c r="F53" s="23"/>
      <c r="G53" s="23"/>
      <c r="H53" s="23"/>
      <c r="I53" s="23"/>
      <c r="J53" s="74"/>
    </row>
    <row r="54" spans="3:10" ht="13.5" customHeight="1" x14ac:dyDescent="0.2">
      <c r="C54" s="22">
        <f t="shared" si="0"/>
        <v>42</v>
      </c>
      <c r="D54" s="23"/>
      <c r="E54" s="24"/>
      <c r="F54" s="23"/>
      <c r="G54" s="23"/>
      <c r="H54" s="23"/>
      <c r="I54" s="23"/>
      <c r="J54" s="74"/>
    </row>
    <row r="55" spans="3:10" ht="13.5" customHeight="1" x14ac:dyDescent="0.2">
      <c r="C55" s="22">
        <f t="shared" si="0"/>
        <v>43</v>
      </c>
      <c r="D55" s="23"/>
      <c r="E55" s="24"/>
      <c r="F55" s="23"/>
      <c r="G55" s="23"/>
      <c r="H55" s="23"/>
      <c r="I55" s="23"/>
      <c r="J55" s="74"/>
    </row>
    <row r="56" spans="3:10" ht="17.25" customHeight="1" x14ac:dyDescent="0.2"/>
    <row r="57" spans="3:10" s="9" customFormat="1" ht="18" x14ac:dyDescent="0.25">
      <c r="C57" s="19" t="s">
        <v>552</v>
      </c>
      <c r="D57" s="19"/>
      <c r="E57" s="19"/>
      <c r="F57" s="19"/>
      <c r="G57" s="19"/>
      <c r="H57" s="19"/>
      <c r="I57" s="20"/>
      <c r="J57" s="20">
        <f>COUNTA(D59:D78)</f>
        <v>9</v>
      </c>
    </row>
    <row r="58" spans="3:10" ht="4.9000000000000004" customHeight="1" x14ac:dyDescent="0.2">
      <c r="C58" s="10"/>
      <c r="D58" s="26"/>
      <c r="E58" s="27"/>
      <c r="F58" s="26"/>
      <c r="G58" s="26"/>
      <c r="H58" s="26"/>
      <c r="I58" s="26"/>
    </row>
    <row r="59" spans="3:10" ht="13.5" customHeight="1" x14ac:dyDescent="0.2">
      <c r="C59" s="22">
        <v>1</v>
      </c>
      <c r="D59" s="23">
        <v>355</v>
      </c>
      <c r="E59" s="24" t="s">
        <v>512</v>
      </c>
      <c r="F59" s="23" t="s">
        <v>553</v>
      </c>
      <c r="G59" s="23" t="s">
        <v>323</v>
      </c>
      <c r="H59" s="23" t="s">
        <v>324</v>
      </c>
      <c r="I59" s="23" t="s">
        <v>136</v>
      </c>
      <c r="J59" s="74" t="s">
        <v>21</v>
      </c>
    </row>
    <row r="60" spans="3:10" ht="13.5" customHeight="1" x14ac:dyDescent="0.2">
      <c r="C60" s="22">
        <f>C59+1</f>
        <v>2</v>
      </c>
      <c r="D60" s="23">
        <v>352</v>
      </c>
      <c r="E60" s="24" t="s">
        <v>515</v>
      </c>
      <c r="F60" s="23" t="s">
        <v>554</v>
      </c>
      <c r="G60" s="23" t="s">
        <v>185</v>
      </c>
      <c r="H60" s="23" t="s">
        <v>202</v>
      </c>
      <c r="I60" s="23" t="s">
        <v>136</v>
      </c>
      <c r="J60" s="74" t="s">
        <v>21</v>
      </c>
    </row>
    <row r="61" spans="3:10" ht="13.5" customHeight="1" x14ac:dyDescent="0.2">
      <c r="C61" s="22">
        <f t="shared" ref="C61:C78" si="1">C60+1</f>
        <v>3</v>
      </c>
      <c r="D61" s="23">
        <v>358</v>
      </c>
      <c r="E61" s="24" t="s">
        <v>522</v>
      </c>
      <c r="F61" s="23" t="s">
        <v>555</v>
      </c>
      <c r="G61" s="23" t="s">
        <v>367</v>
      </c>
      <c r="H61" s="23" t="s">
        <v>368</v>
      </c>
      <c r="I61" s="23" t="s">
        <v>28</v>
      </c>
      <c r="J61" s="74" t="s">
        <v>21</v>
      </c>
    </row>
    <row r="62" spans="3:10" ht="13.5" customHeight="1" x14ac:dyDescent="0.2">
      <c r="C62" s="22">
        <f t="shared" si="1"/>
        <v>4</v>
      </c>
      <c r="D62" s="23">
        <v>350</v>
      </c>
      <c r="E62" s="24" t="s">
        <v>523</v>
      </c>
      <c r="F62" s="23" t="s">
        <v>556</v>
      </c>
      <c r="G62" s="23" t="s">
        <v>215</v>
      </c>
      <c r="H62" s="23" t="s">
        <v>216</v>
      </c>
      <c r="I62" s="23" t="s">
        <v>128</v>
      </c>
      <c r="J62" s="74" t="s">
        <v>22</v>
      </c>
    </row>
    <row r="63" spans="3:10" ht="13.5" customHeight="1" x14ac:dyDescent="0.2">
      <c r="C63" s="22">
        <f t="shared" si="1"/>
        <v>5</v>
      </c>
      <c r="D63" s="23">
        <v>356</v>
      </c>
      <c r="E63" s="24" t="s">
        <v>525</v>
      </c>
      <c r="F63" s="23" t="s">
        <v>557</v>
      </c>
      <c r="G63" s="23" t="s">
        <v>363</v>
      </c>
      <c r="H63" s="23" t="s">
        <v>364</v>
      </c>
      <c r="I63" s="23" t="s">
        <v>133</v>
      </c>
      <c r="J63" s="74" t="s">
        <v>22</v>
      </c>
    </row>
    <row r="64" spans="3:10" ht="13.5" customHeight="1" x14ac:dyDescent="0.2">
      <c r="C64" s="22">
        <f t="shared" si="1"/>
        <v>6</v>
      </c>
      <c r="D64" s="23">
        <v>351</v>
      </c>
      <c r="E64" s="24" t="s">
        <v>541</v>
      </c>
      <c r="F64" s="23" t="s">
        <v>558</v>
      </c>
      <c r="G64" s="23" t="s">
        <v>211</v>
      </c>
      <c r="H64" s="23" t="s">
        <v>311</v>
      </c>
      <c r="I64" s="23" t="s">
        <v>133</v>
      </c>
      <c r="J64" s="74" t="s">
        <v>22</v>
      </c>
    </row>
    <row r="65" spans="3:10" ht="13.5" customHeight="1" x14ac:dyDescent="0.2">
      <c r="C65" s="22">
        <f t="shared" si="1"/>
        <v>7</v>
      </c>
      <c r="D65" s="23">
        <v>354</v>
      </c>
      <c r="E65" s="24" t="s">
        <v>527</v>
      </c>
      <c r="F65" s="23" t="s">
        <v>559</v>
      </c>
      <c r="G65" s="23" t="s">
        <v>330</v>
      </c>
      <c r="H65" s="23" t="s">
        <v>331</v>
      </c>
      <c r="I65" s="23" t="s">
        <v>332</v>
      </c>
      <c r="J65" s="74" t="s">
        <v>22</v>
      </c>
    </row>
    <row r="66" spans="3:10" ht="13.5" customHeight="1" x14ac:dyDescent="0.2">
      <c r="C66" s="22">
        <f t="shared" si="1"/>
        <v>8</v>
      </c>
      <c r="D66" s="23">
        <v>357</v>
      </c>
      <c r="E66" s="24" t="s">
        <v>529</v>
      </c>
      <c r="F66" s="23" t="s">
        <v>560</v>
      </c>
      <c r="G66" s="23" t="s">
        <v>365</v>
      </c>
      <c r="H66" s="23" t="s">
        <v>366</v>
      </c>
      <c r="I66" s="23" t="s">
        <v>28</v>
      </c>
      <c r="J66" s="74" t="s">
        <v>22</v>
      </c>
    </row>
    <row r="67" spans="3:10" ht="13.5" customHeight="1" x14ac:dyDescent="0.2">
      <c r="C67" s="22">
        <f t="shared" si="1"/>
        <v>9</v>
      </c>
      <c r="D67" s="23">
        <v>353</v>
      </c>
      <c r="E67" s="24" t="s">
        <v>538</v>
      </c>
      <c r="F67" s="23" t="s">
        <v>561</v>
      </c>
      <c r="G67" s="23" t="s">
        <v>325</v>
      </c>
      <c r="H67" s="23" t="s">
        <v>326</v>
      </c>
      <c r="I67" s="23" t="s">
        <v>327</v>
      </c>
      <c r="J67" s="74" t="s">
        <v>31</v>
      </c>
    </row>
    <row r="68" spans="3:10" ht="13.5" customHeight="1" x14ac:dyDescent="0.2">
      <c r="C68" s="22">
        <f t="shared" si="1"/>
        <v>10</v>
      </c>
      <c r="D68" s="23"/>
      <c r="E68" s="24"/>
      <c r="F68" s="23"/>
      <c r="G68" s="23"/>
      <c r="H68" s="23"/>
      <c r="I68" s="23"/>
      <c r="J68" s="74"/>
    </row>
    <row r="69" spans="3:10" ht="13.5" customHeight="1" x14ac:dyDescent="0.2">
      <c r="C69" s="22">
        <f t="shared" si="1"/>
        <v>11</v>
      </c>
      <c r="D69" s="23"/>
      <c r="E69" s="24"/>
      <c r="F69" s="23"/>
      <c r="G69" s="23"/>
      <c r="H69" s="23"/>
      <c r="I69" s="23"/>
      <c r="J69" s="74"/>
    </row>
    <row r="70" spans="3:10" ht="13.5" customHeight="1" x14ac:dyDescent="0.2">
      <c r="C70" s="22">
        <f t="shared" si="1"/>
        <v>12</v>
      </c>
      <c r="D70" s="23"/>
      <c r="E70" s="24"/>
      <c r="F70" s="23"/>
      <c r="G70" s="23"/>
      <c r="H70" s="23"/>
      <c r="I70" s="23"/>
      <c r="J70" s="74"/>
    </row>
    <row r="71" spans="3:10" ht="13.5" customHeight="1" x14ac:dyDescent="0.2">
      <c r="C71" s="22">
        <f t="shared" si="1"/>
        <v>13</v>
      </c>
      <c r="D71" s="23"/>
      <c r="E71" s="24"/>
      <c r="F71" s="23"/>
      <c r="G71" s="23"/>
      <c r="H71" s="23"/>
      <c r="I71" s="23"/>
      <c r="J71" s="74"/>
    </row>
    <row r="72" spans="3:10" ht="13.5" customHeight="1" x14ac:dyDescent="0.2">
      <c r="C72" s="22">
        <f t="shared" si="1"/>
        <v>14</v>
      </c>
      <c r="D72" s="23"/>
      <c r="E72" s="24"/>
      <c r="F72" s="23"/>
      <c r="G72" s="23"/>
      <c r="H72" s="23"/>
      <c r="I72" s="23"/>
      <c r="J72" s="74"/>
    </row>
    <row r="73" spans="3:10" ht="13.5" customHeight="1" x14ac:dyDescent="0.2">
      <c r="C73" s="22">
        <f t="shared" si="1"/>
        <v>15</v>
      </c>
      <c r="D73" s="23"/>
      <c r="E73" s="24"/>
      <c r="F73" s="23"/>
      <c r="G73" s="23"/>
      <c r="H73" s="23"/>
      <c r="I73" s="23"/>
      <c r="J73" s="74"/>
    </row>
    <row r="74" spans="3:10" ht="13.5" customHeight="1" x14ac:dyDescent="0.2">
      <c r="C74" s="22">
        <f t="shared" si="1"/>
        <v>16</v>
      </c>
      <c r="D74" s="23"/>
      <c r="E74" s="24"/>
      <c r="F74" s="23"/>
      <c r="G74" s="23"/>
      <c r="H74" s="23"/>
      <c r="I74" s="23"/>
      <c r="J74" s="74"/>
    </row>
    <row r="75" spans="3:10" ht="13.5" customHeight="1" x14ac:dyDescent="0.2">
      <c r="C75" s="22">
        <f t="shared" si="1"/>
        <v>17</v>
      </c>
      <c r="D75" s="23"/>
      <c r="E75" s="24"/>
      <c r="F75" s="23"/>
      <c r="G75" s="23"/>
      <c r="H75" s="23"/>
      <c r="I75" s="23"/>
      <c r="J75" s="74"/>
    </row>
    <row r="76" spans="3:10" ht="13.5" customHeight="1" x14ac:dyDescent="0.2">
      <c r="C76" s="22">
        <f t="shared" si="1"/>
        <v>18</v>
      </c>
      <c r="D76" s="23"/>
      <c r="E76" s="24"/>
      <c r="F76" s="23"/>
      <c r="G76" s="23"/>
      <c r="H76" s="23"/>
      <c r="I76" s="23"/>
      <c r="J76" s="74"/>
    </row>
    <row r="77" spans="3:10" x14ac:dyDescent="0.2">
      <c r="C77" s="22">
        <f t="shared" si="1"/>
        <v>19</v>
      </c>
      <c r="D77" s="75"/>
      <c r="E77" s="84"/>
      <c r="F77" s="74"/>
      <c r="G77" s="74"/>
      <c r="H77" s="74"/>
      <c r="I77" s="74"/>
      <c r="J77" s="74"/>
    </row>
    <row r="78" spans="3:10" x14ac:dyDescent="0.2">
      <c r="C78" s="22">
        <f t="shared" si="1"/>
        <v>20</v>
      </c>
      <c r="D78" s="75"/>
      <c r="E78" s="84"/>
      <c r="F78" s="74"/>
      <c r="G78" s="74"/>
      <c r="H78" s="74"/>
      <c r="I78" s="74"/>
      <c r="J78" s="74"/>
    </row>
    <row r="80" spans="3:10" s="9" customFormat="1" ht="18" x14ac:dyDescent="0.25">
      <c r="C80" s="19" t="s">
        <v>704</v>
      </c>
      <c r="D80" s="19"/>
      <c r="E80" s="19"/>
      <c r="F80" s="19"/>
      <c r="G80" s="19"/>
      <c r="H80" s="19"/>
      <c r="I80" s="20"/>
      <c r="J80" s="20">
        <f>COUNTA(D82:D101)</f>
        <v>2</v>
      </c>
    </row>
    <row r="81" spans="3:10" ht="4.9000000000000004" customHeight="1" x14ac:dyDescent="0.2">
      <c r="C81" s="10"/>
      <c r="D81" s="26"/>
      <c r="E81" s="27"/>
      <c r="F81" s="26"/>
      <c r="G81" s="26"/>
      <c r="H81" s="26"/>
      <c r="I81" s="26"/>
    </row>
    <row r="82" spans="3:10" ht="13.5" customHeight="1" x14ac:dyDescent="0.2">
      <c r="C82" s="22">
        <v>1</v>
      </c>
      <c r="D82" s="23">
        <v>441</v>
      </c>
      <c r="E82" s="24" t="s">
        <v>524</v>
      </c>
      <c r="F82" s="23" t="s">
        <v>744</v>
      </c>
      <c r="G82" s="23" t="s">
        <v>671</v>
      </c>
      <c r="H82" s="23" t="s">
        <v>140</v>
      </c>
      <c r="I82" s="23" t="s">
        <v>672</v>
      </c>
      <c r="J82" s="74" t="s">
        <v>17</v>
      </c>
    </row>
    <row r="83" spans="3:10" ht="13.5" customHeight="1" x14ac:dyDescent="0.2">
      <c r="C83" s="22">
        <f>C82+1</f>
        <v>2</v>
      </c>
      <c r="D83" s="23">
        <v>440</v>
      </c>
      <c r="E83" s="24" t="s">
        <v>526</v>
      </c>
      <c r="F83" s="23" t="s">
        <v>745</v>
      </c>
      <c r="G83" s="23" t="s">
        <v>670</v>
      </c>
      <c r="H83" s="23" t="s">
        <v>660</v>
      </c>
      <c r="I83" s="23" t="s">
        <v>113</v>
      </c>
      <c r="J83" s="74" t="s">
        <v>17</v>
      </c>
    </row>
    <row r="84" spans="3:10" ht="13.5" customHeight="1" x14ac:dyDescent="0.2">
      <c r="C84" s="22">
        <f t="shared" ref="C84:C101" si="2">C83+1</f>
        <v>3</v>
      </c>
      <c r="D84" s="23"/>
      <c r="E84" s="24"/>
      <c r="F84" s="23"/>
      <c r="G84" s="23"/>
      <c r="H84" s="23"/>
      <c r="I84" s="23"/>
      <c r="J84" s="74"/>
    </row>
    <row r="85" spans="3:10" ht="13.5" customHeight="1" x14ac:dyDescent="0.2">
      <c r="C85" s="22">
        <f t="shared" si="2"/>
        <v>4</v>
      </c>
      <c r="D85" s="23"/>
      <c r="E85" s="24"/>
      <c r="F85" s="23"/>
      <c r="G85" s="23"/>
      <c r="H85" s="23"/>
      <c r="I85" s="23"/>
      <c r="J85" s="74"/>
    </row>
    <row r="86" spans="3:10" ht="13.5" customHeight="1" x14ac:dyDescent="0.2">
      <c r="C86" s="22">
        <f t="shared" si="2"/>
        <v>5</v>
      </c>
      <c r="D86" s="23"/>
      <c r="E86" s="24"/>
      <c r="F86" s="23"/>
      <c r="G86" s="23"/>
      <c r="H86" s="23"/>
      <c r="I86" s="23"/>
      <c r="J86" s="74"/>
    </row>
    <row r="87" spans="3:10" ht="13.5" customHeight="1" x14ac:dyDescent="0.2">
      <c r="C87" s="22">
        <f t="shared" si="2"/>
        <v>6</v>
      </c>
      <c r="D87" s="23"/>
      <c r="E87" s="24"/>
      <c r="F87" s="23"/>
      <c r="G87" s="23"/>
      <c r="H87" s="23"/>
      <c r="I87" s="23"/>
      <c r="J87" s="74"/>
    </row>
    <row r="88" spans="3:10" ht="13.5" customHeight="1" x14ac:dyDescent="0.2">
      <c r="C88" s="22">
        <f t="shared" si="2"/>
        <v>7</v>
      </c>
      <c r="D88" s="23"/>
      <c r="E88" s="24"/>
      <c r="F88" s="23"/>
      <c r="G88" s="23"/>
      <c r="H88" s="23"/>
      <c r="I88" s="23"/>
      <c r="J88" s="74"/>
    </row>
    <row r="89" spans="3:10" ht="13.5" customHeight="1" x14ac:dyDescent="0.2">
      <c r="C89" s="22">
        <f t="shared" si="2"/>
        <v>8</v>
      </c>
      <c r="D89" s="23"/>
      <c r="E89" s="24"/>
      <c r="F89" s="23"/>
      <c r="G89" s="23"/>
      <c r="H89" s="23"/>
      <c r="I89" s="23"/>
      <c r="J89" s="74"/>
    </row>
    <row r="90" spans="3:10" ht="13.5" customHeight="1" x14ac:dyDescent="0.2">
      <c r="C90" s="22">
        <f t="shared" si="2"/>
        <v>9</v>
      </c>
      <c r="D90" s="23"/>
      <c r="E90" s="24"/>
      <c r="F90" s="23"/>
      <c r="G90" s="23"/>
      <c r="H90" s="23"/>
      <c r="I90" s="23"/>
      <c r="J90" s="74"/>
    </row>
    <row r="91" spans="3:10" ht="13.5" customHeight="1" x14ac:dyDescent="0.2">
      <c r="C91" s="22">
        <f t="shared" si="2"/>
        <v>10</v>
      </c>
      <c r="D91" s="23"/>
      <c r="E91" s="24"/>
      <c r="F91" s="23"/>
      <c r="G91" s="23"/>
      <c r="H91" s="23"/>
      <c r="I91" s="23"/>
      <c r="J91" s="74"/>
    </row>
    <row r="92" spans="3:10" ht="13.5" customHeight="1" x14ac:dyDescent="0.2">
      <c r="C92" s="22">
        <f t="shared" si="2"/>
        <v>11</v>
      </c>
      <c r="D92" s="23"/>
      <c r="E92" s="24"/>
      <c r="F92" s="23"/>
      <c r="G92" s="23"/>
      <c r="H92" s="23"/>
      <c r="I92" s="23"/>
      <c r="J92" s="74"/>
    </row>
    <row r="93" spans="3:10" ht="13.5" customHeight="1" x14ac:dyDescent="0.2">
      <c r="C93" s="22">
        <f t="shared" si="2"/>
        <v>12</v>
      </c>
      <c r="D93" s="23"/>
      <c r="E93" s="24"/>
      <c r="F93" s="23"/>
      <c r="G93" s="23"/>
      <c r="H93" s="23"/>
      <c r="I93" s="23"/>
      <c r="J93" s="74"/>
    </row>
    <row r="94" spans="3:10" ht="13.5" customHeight="1" x14ac:dyDescent="0.2">
      <c r="C94" s="22">
        <f t="shared" si="2"/>
        <v>13</v>
      </c>
      <c r="D94" s="23"/>
      <c r="E94" s="24"/>
      <c r="F94" s="23"/>
      <c r="G94" s="23"/>
      <c r="H94" s="23"/>
      <c r="I94" s="23"/>
      <c r="J94" s="74"/>
    </row>
    <row r="95" spans="3:10" ht="13.5" customHeight="1" x14ac:dyDescent="0.2">
      <c r="C95" s="22">
        <f t="shared" si="2"/>
        <v>14</v>
      </c>
      <c r="D95" s="23"/>
      <c r="E95" s="24"/>
      <c r="F95" s="23"/>
      <c r="G95" s="23"/>
      <c r="H95" s="23"/>
      <c r="I95" s="23"/>
      <c r="J95" s="74"/>
    </row>
    <row r="96" spans="3:10" ht="13.5" customHeight="1" x14ac:dyDescent="0.2">
      <c r="C96" s="22">
        <f t="shared" si="2"/>
        <v>15</v>
      </c>
      <c r="D96" s="23"/>
      <c r="E96" s="24"/>
      <c r="F96" s="23"/>
      <c r="G96" s="23"/>
      <c r="H96" s="23"/>
      <c r="I96" s="23"/>
      <c r="J96" s="74"/>
    </row>
    <row r="97" spans="1:10" ht="13.5" customHeight="1" x14ac:dyDescent="0.2">
      <c r="C97" s="22">
        <f t="shared" si="2"/>
        <v>16</v>
      </c>
      <c r="D97" s="23"/>
      <c r="E97" s="24"/>
      <c r="F97" s="23"/>
      <c r="G97" s="23"/>
      <c r="H97" s="23"/>
      <c r="I97" s="23"/>
      <c r="J97" s="74"/>
    </row>
    <row r="98" spans="1:10" ht="13.5" customHeight="1" x14ac:dyDescent="0.2">
      <c r="C98" s="22">
        <f t="shared" si="2"/>
        <v>17</v>
      </c>
      <c r="D98" s="23"/>
      <c r="E98" s="24"/>
      <c r="F98" s="23"/>
      <c r="G98" s="23"/>
      <c r="H98" s="23"/>
      <c r="I98" s="23"/>
      <c r="J98" s="74"/>
    </row>
    <row r="99" spans="1:10" ht="13.5" customHeight="1" x14ac:dyDescent="0.2">
      <c r="C99" s="22">
        <f t="shared" si="2"/>
        <v>18</v>
      </c>
      <c r="D99" s="23"/>
      <c r="E99" s="24"/>
      <c r="F99" s="23"/>
      <c r="G99" s="23"/>
      <c r="H99" s="23"/>
      <c r="I99" s="23"/>
      <c r="J99" s="74"/>
    </row>
    <row r="100" spans="1:10" x14ac:dyDescent="0.2">
      <c r="C100" s="22">
        <f t="shared" si="2"/>
        <v>19</v>
      </c>
      <c r="D100" s="75"/>
      <c r="E100" s="84"/>
      <c r="F100" s="74"/>
      <c r="G100" s="74"/>
      <c r="H100" s="74"/>
      <c r="I100" s="74"/>
      <c r="J100" s="74"/>
    </row>
    <row r="101" spans="1:10" x14ac:dyDescent="0.2">
      <c r="C101" s="22">
        <f t="shared" si="2"/>
        <v>20</v>
      </c>
      <c r="D101" s="75"/>
      <c r="E101" s="84"/>
      <c r="F101" s="74"/>
      <c r="G101" s="74"/>
      <c r="H101" s="74"/>
      <c r="I101" s="74"/>
      <c r="J101" s="74"/>
    </row>
    <row r="103" spans="1:10" ht="18" x14ac:dyDescent="0.25">
      <c r="A103" s="8"/>
      <c r="C103" s="19" t="s">
        <v>705</v>
      </c>
      <c r="D103" s="19"/>
      <c r="E103" s="19"/>
      <c r="F103" s="19"/>
      <c r="G103" s="19"/>
      <c r="H103" s="19"/>
      <c r="I103" s="20"/>
      <c r="J103" s="20">
        <f>COUNTA(D105:D124)</f>
        <v>11</v>
      </c>
    </row>
    <row r="104" spans="1:10" ht="18" x14ac:dyDescent="0.2">
      <c r="C104" s="10"/>
      <c r="D104" s="26"/>
      <c r="E104" s="27"/>
      <c r="F104" s="26"/>
      <c r="G104" s="26"/>
      <c r="H104" s="26"/>
      <c r="I104" s="26"/>
    </row>
    <row r="105" spans="1:10" x14ac:dyDescent="0.2">
      <c r="C105" s="22">
        <v>1</v>
      </c>
      <c r="D105" s="23">
        <v>170</v>
      </c>
      <c r="E105" s="24" t="s">
        <v>519</v>
      </c>
      <c r="F105" s="23" t="s">
        <v>746</v>
      </c>
      <c r="G105" s="23" t="s">
        <v>605</v>
      </c>
      <c r="H105" s="23" t="s">
        <v>148</v>
      </c>
      <c r="I105" s="23" t="s">
        <v>113</v>
      </c>
      <c r="J105" s="74" t="s">
        <v>26</v>
      </c>
    </row>
    <row r="106" spans="1:10" x14ac:dyDescent="0.2">
      <c r="C106" s="22">
        <f>C105+1</f>
        <v>2</v>
      </c>
      <c r="D106" s="23">
        <v>171</v>
      </c>
      <c r="E106" s="24" t="s">
        <v>521</v>
      </c>
      <c r="F106" s="23" t="s">
        <v>747</v>
      </c>
      <c r="G106" s="23" t="s">
        <v>606</v>
      </c>
      <c r="H106" s="23" t="s">
        <v>607</v>
      </c>
      <c r="I106" s="23" t="s">
        <v>608</v>
      </c>
      <c r="J106" s="74" t="s">
        <v>26</v>
      </c>
    </row>
    <row r="107" spans="1:10" x14ac:dyDescent="0.2">
      <c r="C107" s="22">
        <f t="shared" ref="C107:C124" si="3">C106+1</f>
        <v>3</v>
      </c>
      <c r="D107" s="23">
        <v>172</v>
      </c>
      <c r="E107" s="24" t="s">
        <v>530</v>
      </c>
      <c r="F107" s="23" t="s">
        <v>748</v>
      </c>
      <c r="G107" s="23" t="s">
        <v>609</v>
      </c>
      <c r="H107" s="23" t="s">
        <v>138</v>
      </c>
      <c r="I107" s="23" t="s">
        <v>610</v>
      </c>
      <c r="J107" s="74" t="s">
        <v>26</v>
      </c>
    </row>
    <row r="108" spans="1:10" x14ac:dyDescent="0.2">
      <c r="C108" s="22">
        <f t="shared" si="3"/>
        <v>4</v>
      </c>
      <c r="D108" s="23">
        <v>442</v>
      </c>
      <c r="E108" s="24" t="s">
        <v>531</v>
      </c>
      <c r="F108" s="23" t="s">
        <v>749</v>
      </c>
      <c r="G108" s="23" t="s">
        <v>673</v>
      </c>
      <c r="H108" s="23" t="s">
        <v>192</v>
      </c>
      <c r="I108" s="23" t="s">
        <v>672</v>
      </c>
      <c r="J108" s="74" t="s">
        <v>20</v>
      </c>
    </row>
    <row r="109" spans="1:10" x14ac:dyDescent="0.2">
      <c r="C109" s="22">
        <f t="shared" si="3"/>
        <v>5</v>
      </c>
      <c r="D109" s="23">
        <v>174</v>
      </c>
      <c r="E109" s="24" t="s">
        <v>532</v>
      </c>
      <c r="F109" s="23" t="s">
        <v>750</v>
      </c>
      <c r="G109" s="23" t="s">
        <v>614</v>
      </c>
      <c r="H109" s="23" t="s">
        <v>615</v>
      </c>
      <c r="I109" s="23" t="s">
        <v>332</v>
      </c>
      <c r="J109" s="74" t="s">
        <v>26</v>
      </c>
    </row>
    <row r="110" spans="1:10" x14ac:dyDescent="0.2">
      <c r="C110" s="22">
        <f t="shared" si="3"/>
        <v>6</v>
      </c>
      <c r="D110" s="23">
        <v>178</v>
      </c>
      <c r="E110" s="24" t="s">
        <v>533</v>
      </c>
      <c r="F110" s="23" t="s">
        <v>751</v>
      </c>
      <c r="G110" s="23" t="s">
        <v>621</v>
      </c>
      <c r="H110" s="23" t="s">
        <v>622</v>
      </c>
      <c r="I110" s="23" t="s">
        <v>620</v>
      </c>
      <c r="J110" s="74" t="s">
        <v>26</v>
      </c>
    </row>
    <row r="111" spans="1:10" x14ac:dyDescent="0.2">
      <c r="C111" s="22">
        <f t="shared" si="3"/>
        <v>7</v>
      </c>
      <c r="D111" s="23">
        <v>177</v>
      </c>
      <c r="E111" s="24" t="s">
        <v>534</v>
      </c>
      <c r="F111" s="23" t="s">
        <v>752</v>
      </c>
      <c r="G111" s="23" t="s">
        <v>618</v>
      </c>
      <c r="H111" s="23" t="s">
        <v>619</v>
      </c>
      <c r="I111" s="23" t="s">
        <v>620</v>
      </c>
      <c r="J111" s="74" t="s">
        <v>20</v>
      </c>
    </row>
    <row r="112" spans="1:10" x14ac:dyDescent="0.2">
      <c r="C112" s="22">
        <f t="shared" si="3"/>
        <v>8</v>
      </c>
      <c r="D112" s="23">
        <v>179</v>
      </c>
      <c r="E112" s="24" t="s">
        <v>535</v>
      </c>
      <c r="F112" s="23" t="s">
        <v>753</v>
      </c>
      <c r="G112" s="23" t="s">
        <v>623</v>
      </c>
      <c r="H112" s="23" t="s">
        <v>615</v>
      </c>
      <c r="I112" s="23" t="s">
        <v>608</v>
      </c>
      <c r="J112" s="74" t="s">
        <v>26</v>
      </c>
    </row>
    <row r="113" spans="3:10" x14ac:dyDescent="0.2">
      <c r="C113" s="22">
        <f t="shared" si="3"/>
        <v>9</v>
      </c>
      <c r="D113" s="23">
        <v>176</v>
      </c>
      <c r="E113" s="24" t="s">
        <v>537</v>
      </c>
      <c r="F113" s="23" t="s">
        <v>754</v>
      </c>
      <c r="G113" s="23" t="s">
        <v>131</v>
      </c>
      <c r="H113" s="23" t="s">
        <v>132</v>
      </c>
      <c r="I113" s="23" t="s">
        <v>608</v>
      </c>
      <c r="J113" s="74" t="s">
        <v>26</v>
      </c>
    </row>
    <row r="114" spans="3:10" x14ac:dyDescent="0.2">
      <c r="C114" s="22">
        <f t="shared" si="3"/>
        <v>10</v>
      </c>
      <c r="D114" s="23">
        <v>175</v>
      </c>
      <c r="E114" s="24" t="s">
        <v>539</v>
      </c>
      <c r="F114" s="23" t="s">
        <v>755</v>
      </c>
      <c r="G114" s="23" t="s">
        <v>616</v>
      </c>
      <c r="H114" s="23" t="s">
        <v>617</v>
      </c>
      <c r="I114" s="23" t="s">
        <v>608</v>
      </c>
      <c r="J114" s="74" t="s">
        <v>26</v>
      </c>
    </row>
    <row r="115" spans="3:10" x14ac:dyDescent="0.2">
      <c r="C115" s="22">
        <f t="shared" si="3"/>
        <v>11</v>
      </c>
      <c r="D115" s="23">
        <v>173</v>
      </c>
      <c r="E115" s="24" t="s">
        <v>540</v>
      </c>
      <c r="F115" s="23" t="s">
        <v>756</v>
      </c>
      <c r="G115" s="23" t="s">
        <v>611</v>
      </c>
      <c r="H115" s="23" t="s">
        <v>612</v>
      </c>
      <c r="I115" s="23" t="s">
        <v>613</v>
      </c>
      <c r="J115" s="74" t="s">
        <v>32</v>
      </c>
    </row>
    <row r="116" spans="3:10" x14ac:dyDescent="0.2">
      <c r="C116" s="22">
        <f t="shared" si="3"/>
        <v>12</v>
      </c>
      <c r="D116" s="23"/>
      <c r="E116" s="24"/>
      <c r="F116" s="23"/>
      <c r="G116" s="23"/>
      <c r="H116" s="23"/>
      <c r="I116" s="23"/>
      <c r="J116" s="74"/>
    </row>
    <row r="117" spans="3:10" x14ac:dyDescent="0.2">
      <c r="C117" s="22">
        <f t="shared" si="3"/>
        <v>13</v>
      </c>
      <c r="D117" s="3"/>
      <c r="E117" s="7"/>
      <c r="F117" s="4"/>
      <c r="G117" s="2"/>
      <c r="H117" s="2"/>
      <c r="I117" s="2"/>
      <c r="J117" s="2"/>
    </row>
    <row r="118" spans="3:10" x14ac:dyDescent="0.2">
      <c r="C118" s="22">
        <f t="shared" si="3"/>
        <v>14</v>
      </c>
      <c r="D118" s="23"/>
      <c r="E118" s="24"/>
      <c r="F118" s="23"/>
      <c r="G118" s="23"/>
      <c r="H118" s="23"/>
      <c r="I118" s="23"/>
      <c r="J118" s="74"/>
    </row>
    <row r="119" spans="3:10" x14ac:dyDescent="0.2">
      <c r="C119" s="22">
        <f t="shared" si="3"/>
        <v>15</v>
      </c>
      <c r="D119" s="23"/>
      <c r="E119" s="24"/>
      <c r="F119" s="23"/>
      <c r="G119" s="23"/>
      <c r="H119" s="23"/>
      <c r="I119" s="23"/>
      <c r="J119" s="74"/>
    </row>
    <row r="120" spans="3:10" x14ac:dyDescent="0.2">
      <c r="C120" s="22">
        <f t="shared" si="3"/>
        <v>16</v>
      </c>
      <c r="D120" s="23"/>
      <c r="E120" s="24"/>
      <c r="F120" s="23"/>
      <c r="G120" s="23"/>
      <c r="H120" s="23"/>
      <c r="I120" s="23"/>
      <c r="J120" s="74"/>
    </row>
    <row r="121" spans="3:10" x14ac:dyDescent="0.2">
      <c r="C121" s="22">
        <f t="shared" si="3"/>
        <v>17</v>
      </c>
      <c r="D121" s="23"/>
      <c r="E121" s="24"/>
      <c r="F121" s="23"/>
      <c r="G121" s="23"/>
      <c r="H121" s="23"/>
      <c r="I121" s="23"/>
      <c r="J121" s="74"/>
    </row>
    <row r="122" spans="3:10" x14ac:dyDescent="0.2">
      <c r="C122" s="22">
        <f t="shared" si="3"/>
        <v>18</v>
      </c>
      <c r="D122" s="23"/>
      <c r="E122" s="24"/>
      <c r="F122" s="23"/>
      <c r="G122" s="23"/>
      <c r="H122" s="23"/>
      <c r="I122" s="23"/>
      <c r="J122" s="74"/>
    </row>
    <row r="123" spans="3:10" x14ac:dyDescent="0.2">
      <c r="C123" s="22">
        <f t="shared" si="3"/>
        <v>19</v>
      </c>
      <c r="D123" s="75"/>
      <c r="E123" s="84"/>
      <c r="F123" s="74"/>
      <c r="G123" s="74"/>
      <c r="H123" s="74"/>
      <c r="I123" s="74"/>
      <c r="J123" s="74"/>
    </row>
    <row r="124" spans="3:10" x14ac:dyDescent="0.2">
      <c r="C124" s="22">
        <f t="shared" si="3"/>
        <v>20</v>
      </c>
      <c r="D124" s="75"/>
      <c r="E124" s="84"/>
      <c r="F124" s="74"/>
      <c r="G124" s="74"/>
      <c r="H124" s="74"/>
      <c r="I124" s="74"/>
      <c r="J124" s="74"/>
    </row>
  </sheetData>
  <mergeCells count="7">
    <mergeCell ref="J7:J8"/>
    <mergeCell ref="C7:C8"/>
    <mergeCell ref="D7:D8"/>
    <mergeCell ref="G7:G8"/>
    <mergeCell ref="H7:H8"/>
    <mergeCell ref="I7:I8"/>
    <mergeCell ref="E7:E8"/>
  </mergeCells>
  <pageMargins left="0.7" right="0.7" top="0.75" bottom="0.75" header="0.3" footer="0.3"/>
  <pageSetup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topLeftCell="A40" zoomScale="85" zoomScaleNormal="85" workbookViewId="0">
      <selection activeCell="E70" sqref="E70"/>
    </sheetView>
  </sheetViews>
  <sheetFormatPr defaultRowHeight="15" x14ac:dyDescent="0.2"/>
  <cols>
    <col min="1" max="2" width="1.33203125" style="55" customWidth="1"/>
    <col min="3" max="3" width="4.109375" style="55" customWidth="1"/>
    <col min="4" max="4" width="20.33203125" style="55" customWidth="1"/>
    <col min="5" max="5" width="33.109375" style="55" customWidth="1"/>
    <col min="6" max="6" width="1.44140625" style="55" customWidth="1"/>
    <col min="7" max="7" width="9.5546875" style="65" bestFit="1" customWidth="1"/>
    <col min="8" max="16384" width="8.88671875" style="55"/>
  </cols>
  <sheetData>
    <row r="1" spans="1:10" ht="4.9000000000000004" customHeight="1" x14ac:dyDescent="0.2">
      <c r="A1" s="53"/>
      <c r="B1" s="53"/>
      <c r="C1" s="53"/>
      <c r="D1" s="53"/>
      <c r="E1" s="53"/>
      <c r="F1" s="53"/>
      <c r="G1" s="54"/>
      <c r="H1" s="53"/>
      <c r="I1" s="53"/>
      <c r="J1" s="53"/>
    </row>
    <row r="2" spans="1:10" ht="18" x14ac:dyDescent="0.25">
      <c r="A2" s="53"/>
      <c r="B2" s="53"/>
      <c r="C2" s="9" t="str">
        <f>'TAT Final'!C2</f>
        <v>Winter X Country Series 2018</v>
      </c>
      <c r="D2" s="9"/>
      <c r="E2" s="9"/>
      <c r="F2" s="53"/>
      <c r="G2" s="56" t="s">
        <v>58</v>
      </c>
      <c r="H2" s="53"/>
      <c r="I2" s="53"/>
      <c r="J2" s="53"/>
    </row>
    <row r="3" spans="1:10" ht="18" x14ac:dyDescent="0.25">
      <c r="A3" s="53"/>
      <c r="B3" s="53"/>
      <c r="C3" s="9" t="str">
        <f>'TAT Final'!C3</f>
        <v>Knockburn - 4th November 2018</v>
      </c>
      <c r="D3" s="9"/>
      <c r="E3" s="9"/>
      <c r="F3" s="53"/>
      <c r="G3" s="54"/>
      <c r="H3" s="53"/>
      <c r="I3" s="53"/>
      <c r="J3" s="53"/>
    </row>
    <row r="4" spans="1:10" x14ac:dyDescent="0.2">
      <c r="A4" s="53"/>
      <c r="B4" s="53"/>
      <c r="C4" s="90" t="e">
        <f>"Results Summary – "&amp;#REF!&amp;" Finishers"</f>
        <v>#REF!</v>
      </c>
      <c r="D4" s="90"/>
      <c r="E4" s="90"/>
      <c r="F4" s="53"/>
      <c r="G4" s="54"/>
      <c r="H4" s="53"/>
      <c r="I4" s="53"/>
      <c r="J4" s="53"/>
    </row>
    <row r="5" spans="1:10" ht="4.9000000000000004" customHeight="1" x14ac:dyDescent="0.2">
      <c r="A5" s="53"/>
      <c r="B5" s="53"/>
      <c r="C5" s="57"/>
      <c r="D5" s="57"/>
      <c r="E5" s="57"/>
      <c r="F5" s="53"/>
      <c r="G5" s="54"/>
      <c r="H5" s="53"/>
      <c r="I5" s="53"/>
      <c r="J5" s="53"/>
    </row>
    <row r="6" spans="1:10" ht="4.9000000000000004" customHeight="1" x14ac:dyDescent="0.2">
      <c r="A6" s="53"/>
      <c r="B6" s="53"/>
      <c r="C6" s="57"/>
      <c r="D6" s="57"/>
      <c r="E6" s="57"/>
      <c r="F6" s="53"/>
      <c r="G6" s="54"/>
      <c r="H6" s="53"/>
      <c r="I6" s="53"/>
      <c r="J6" s="53"/>
    </row>
    <row r="7" spans="1:10" x14ac:dyDescent="0.2">
      <c r="A7" s="53"/>
      <c r="B7" s="53"/>
      <c r="C7" s="58" t="str">
        <f>'TAT Final'!C5</f>
        <v>&lt;1 MILE - TRY A TRAIL</v>
      </c>
      <c r="D7" s="59"/>
      <c r="E7" s="59"/>
      <c r="F7" s="53"/>
      <c r="G7" s="54"/>
      <c r="H7" s="53"/>
      <c r="I7" s="53"/>
      <c r="J7" s="53"/>
    </row>
    <row r="8" spans="1:10" ht="4.9000000000000004" customHeight="1" x14ac:dyDescent="0.2">
      <c r="A8" s="53"/>
      <c r="B8" s="53"/>
      <c r="C8" s="57"/>
      <c r="D8" s="57"/>
      <c r="E8" s="57"/>
      <c r="F8" s="53"/>
      <c r="G8" s="54"/>
      <c r="H8" s="53"/>
    </row>
    <row r="9" spans="1:10" x14ac:dyDescent="0.2">
      <c r="A9" s="53"/>
      <c r="B9" s="53"/>
      <c r="C9" s="60" t="s">
        <v>57</v>
      </c>
      <c r="D9" s="57"/>
      <c r="E9" s="57"/>
      <c r="F9" s="53"/>
      <c r="G9" s="54"/>
      <c r="H9" s="53"/>
      <c r="I9" s="53"/>
      <c r="J9" s="53"/>
    </row>
    <row r="10" spans="1:10" x14ac:dyDescent="0.2">
      <c r="A10" s="53"/>
      <c r="B10" s="53"/>
      <c r="C10" s="57" t="s">
        <v>59</v>
      </c>
      <c r="D10" s="57" t="str">
        <f>'TAT Final'!G13&amp;" "&amp;'TAT Final'!H13</f>
        <v>Alfie Wade</v>
      </c>
      <c r="E10" s="57" t="str">
        <f>'TAT Final'!I13</f>
        <v>BSAC</v>
      </c>
      <c r="F10" s="53"/>
      <c r="G10" s="54"/>
      <c r="H10" s="53"/>
      <c r="I10" s="53"/>
    </row>
    <row r="11" spans="1:10" x14ac:dyDescent="0.2">
      <c r="A11" s="53"/>
      <c r="B11" s="53"/>
      <c r="C11" s="57" t="s">
        <v>60</v>
      </c>
      <c r="D11" s="57" t="str">
        <f>'TAT Final'!G14&amp;" "&amp;'TAT Final'!H14</f>
        <v>Sebastian Blackburn</v>
      </c>
      <c r="E11" s="57" t="str">
        <f>'TAT Final'!I14</f>
        <v>Lathallan</v>
      </c>
      <c r="F11" s="53"/>
      <c r="G11" s="54"/>
      <c r="H11" s="53"/>
      <c r="I11" s="53"/>
    </row>
    <row r="12" spans="1:10" x14ac:dyDescent="0.2">
      <c r="A12" s="53"/>
      <c r="B12" s="53"/>
      <c r="C12" s="57" t="s">
        <v>61</v>
      </c>
      <c r="D12" s="57" t="str">
        <f>'TAT Final'!G15&amp;" "&amp;'TAT Final'!H15</f>
        <v>Max Barker</v>
      </c>
      <c r="E12" s="57" t="str">
        <f>'TAT Final'!I15</f>
        <v>Banchory Primary</v>
      </c>
      <c r="F12" s="53"/>
      <c r="G12" s="54"/>
      <c r="H12" s="53"/>
      <c r="I12" s="53"/>
    </row>
    <row r="13" spans="1:10" ht="4.9000000000000004" customHeight="1" x14ac:dyDescent="0.2">
      <c r="A13" s="53"/>
      <c r="B13" s="53"/>
      <c r="C13" s="57"/>
      <c r="D13" s="57"/>
      <c r="E13" s="57"/>
      <c r="F13" s="53"/>
      <c r="G13" s="54"/>
      <c r="H13" s="53"/>
      <c r="I13" s="53"/>
    </row>
    <row r="14" spans="1:10" x14ac:dyDescent="0.2">
      <c r="A14" s="53"/>
      <c r="B14" s="53"/>
      <c r="C14" s="60" t="s">
        <v>56</v>
      </c>
      <c r="D14" s="57"/>
      <c r="E14" s="57"/>
      <c r="F14" s="53"/>
      <c r="G14" s="54"/>
      <c r="H14" s="53"/>
      <c r="I14" s="53"/>
    </row>
    <row r="15" spans="1:10" x14ac:dyDescent="0.2">
      <c r="A15" s="61"/>
      <c r="B15" s="53"/>
      <c r="C15" s="57" t="s">
        <v>59</v>
      </c>
      <c r="D15" s="57" t="str">
        <f>'TAT Final'!G47&amp;" "&amp;'TAT Final'!H47</f>
        <v>Kirsten Small</v>
      </c>
      <c r="E15" s="57" t="str">
        <f>'TAT Final'!I47</f>
        <v>Ellon AAC</v>
      </c>
      <c r="F15" s="53"/>
      <c r="G15" s="57"/>
      <c r="H15" s="53"/>
      <c r="I15" s="53"/>
    </row>
    <row r="16" spans="1:10" x14ac:dyDescent="0.2">
      <c r="A16" s="53"/>
      <c r="B16" s="53"/>
      <c r="C16" s="57" t="s">
        <v>60</v>
      </c>
      <c r="D16" s="57" t="str">
        <f>'TAT Final'!G48&amp;" "&amp;'TAT Final'!H48</f>
        <v>Sophie McLean</v>
      </c>
      <c r="E16" s="57" t="str">
        <f>'TAT Final'!I48</f>
        <v>Hill of Bancory</v>
      </c>
      <c r="F16" s="53"/>
      <c r="G16" s="54"/>
      <c r="H16" s="53"/>
      <c r="I16" s="53"/>
    </row>
    <row r="17" spans="1:10" x14ac:dyDescent="0.2">
      <c r="A17" s="53"/>
      <c r="B17" s="53"/>
      <c r="C17" s="57" t="s">
        <v>61</v>
      </c>
      <c r="D17" s="57" t="str">
        <f>'TAT Final'!G49&amp;" "&amp;'TAT Final'!H49</f>
        <v>Ula Crawford</v>
      </c>
      <c r="E17" s="57" t="str">
        <f>'TAT Final'!I49</f>
        <v>Banchory Primary</v>
      </c>
      <c r="F17" s="53"/>
      <c r="G17" s="62"/>
      <c r="H17" s="53"/>
      <c r="I17" s="53"/>
    </row>
    <row r="18" spans="1:10" ht="4.9000000000000004" customHeight="1" x14ac:dyDescent="0.2">
      <c r="A18" s="53"/>
      <c r="B18" s="53"/>
      <c r="C18" s="57"/>
      <c r="D18" s="57"/>
      <c r="E18" s="57"/>
      <c r="F18" s="53"/>
      <c r="G18" s="54"/>
      <c r="H18" s="53"/>
      <c r="I18" s="53"/>
    </row>
    <row r="19" spans="1:10" x14ac:dyDescent="0.2">
      <c r="A19" s="53"/>
      <c r="B19" s="53"/>
      <c r="C19" s="58" t="str">
        <f>'U11 Final'!C5</f>
        <v>1 MILE - U/11 BOYS / GIRLS</v>
      </c>
      <c r="D19" s="59"/>
      <c r="E19" s="59"/>
      <c r="F19" s="53"/>
      <c r="G19" s="54"/>
      <c r="H19" s="53"/>
      <c r="I19" s="53"/>
    </row>
    <row r="20" spans="1:10" ht="4.9000000000000004" customHeight="1" x14ac:dyDescent="0.2">
      <c r="A20" s="53"/>
      <c r="B20" s="53"/>
      <c r="C20" s="57"/>
      <c r="D20" s="57"/>
      <c r="E20" s="57"/>
      <c r="F20" s="53"/>
      <c r="G20" s="54"/>
      <c r="H20" s="53"/>
    </row>
    <row r="21" spans="1:10" x14ac:dyDescent="0.2">
      <c r="A21" s="53"/>
      <c r="B21" s="53"/>
      <c r="C21" s="60" t="s">
        <v>62</v>
      </c>
      <c r="D21" s="57"/>
      <c r="E21" s="57"/>
      <c r="F21" s="53"/>
      <c r="G21" s="54"/>
      <c r="H21" s="53"/>
      <c r="I21" s="53"/>
    </row>
    <row r="22" spans="1:10" x14ac:dyDescent="0.2">
      <c r="A22" s="53"/>
      <c r="B22" s="53"/>
      <c r="C22" s="57" t="s">
        <v>63</v>
      </c>
      <c r="D22" s="57" t="str">
        <f>'U11 Final'!G41&amp;" "&amp;'U11 Final'!H41</f>
        <v>Lucy Todd</v>
      </c>
      <c r="E22" s="57" t="str">
        <f>'U11 Final'!I41</f>
        <v>AAAC</v>
      </c>
      <c r="F22" s="53"/>
      <c r="G22" s="54"/>
      <c r="H22" s="53"/>
      <c r="I22" s="53"/>
    </row>
    <row r="23" spans="1:10" x14ac:dyDescent="0.2">
      <c r="A23" s="53"/>
      <c r="B23" s="53"/>
      <c r="C23" s="57" t="s">
        <v>64</v>
      </c>
      <c r="D23" s="57" t="str">
        <f>'U11 Final'!G42&amp;" "&amp;'U11 Final'!H42</f>
        <v>Sasha Harnden</v>
      </c>
      <c r="E23" s="57" t="str">
        <f>'U11 Final'!I42</f>
        <v>Drumoak</v>
      </c>
      <c r="F23" s="53"/>
      <c r="G23" s="54"/>
      <c r="H23" s="53"/>
      <c r="I23" s="53"/>
    </row>
    <row r="24" spans="1:10" x14ac:dyDescent="0.2">
      <c r="A24" s="53"/>
      <c r="B24" s="53"/>
      <c r="C24" s="57" t="s">
        <v>65</v>
      </c>
      <c r="D24" s="57" t="str">
        <f>'U11 Final'!G43&amp;" "&amp;'U11 Final'!H43</f>
        <v>Elizabeth Cook</v>
      </c>
      <c r="E24" s="57" t="str">
        <f>'U11 Final'!I43</f>
        <v>Unattached</v>
      </c>
      <c r="F24" s="53"/>
      <c r="G24" s="54"/>
      <c r="H24" s="53"/>
      <c r="I24" s="53"/>
      <c r="J24" s="53"/>
    </row>
    <row r="25" spans="1:10" ht="4.9000000000000004" customHeight="1" x14ac:dyDescent="0.2">
      <c r="A25" s="53"/>
      <c r="B25" s="53"/>
      <c r="C25" s="57"/>
      <c r="D25" s="57"/>
      <c r="E25" s="57"/>
      <c r="F25" s="53"/>
      <c r="G25" s="54"/>
      <c r="H25" s="53"/>
      <c r="I25" s="53"/>
      <c r="J25" s="53"/>
    </row>
    <row r="26" spans="1:10" x14ac:dyDescent="0.2">
      <c r="A26" s="53"/>
      <c r="B26" s="53"/>
      <c r="C26" s="57" t="s">
        <v>59</v>
      </c>
      <c r="D26" s="57" t="s">
        <v>66</v>
      </c>
      <c r="E26" s="57" t="s">
        <v>113</v>
      </c>
      <c r="F26" s="53"/>
      <c r="G26" s="54"/>
      <c r="H26" s="53"/>
      <c r="I26" s="53"/>
    </row>
    <row r="27" spans="1:10" ht="4.9000000000000004" customHeight="1" x14ac:dyDescent="0.2">
      <c r="A27" s="53"/>
      <c r="B27" s="53"/>
      <c r="C27" s="57"/>
      <c r="D27" s="57"/>
      <c r="E27" s="57"/>
      <c r="F27" s="53"/>
      <c r="G27" s="54"/>
      <c r="H27" s="53"/>
      <c r="I27" s="53"/>
      <c r="J27" s="53"/>
    </row>
    <row r="28" spans="1:10" x14ac:dyDescent="0.2">
      <c r="A28" s="53"/>
      <c r="B28" s="53"/>
      <c r="C28" s="60" t="s">
        <v>67</v>
      </c>
      <c r="D28" s="57"/>
      <c r="E28" s="57"/>
      <c r="F28" s="53"/>
      <c r="G28" s="54"/>
      <c r="H28" s="53"/>
      <c r="I28" s="53"/>
      <c r="J28" s="53"/>
    </row>
    <row r="29" spans="1:10" x14ac:dyDescent="0.2">
      <c r="A29" s="53"/>
      <c r="B29" s="53"/>
      <c r="C29" s="57" t="s">
        <v>59</v>
      </c>
      <c r="D29" s="57" t="str">
        <f>'U11 Final'!G13&amp;" "&amp;'U11 Final'!H13</f>
        <v>Luc MacLeod</v>
      </c>
      <c r="E29" s="57" t="str">
        <f>'U11 Final'!I13</f>
        <v>BSAC</v>
      </c>
      <c r="F29" s="53"/>
      <c r="G29" s="54"/>
      <c r="H29" s="53"/>
      <c r="I29" s="53"/>
    </row>
    <row r="30" spans="1:10" x14ac:dyDescent="0.2">
      <c r="A30" s="53"/>
      <c r="B30" s="53"/>
      <c r="C30" s="57" t="s">
        <v>60</v>
      </c>
      <c r="D30" s="57" t="str">
        <f>'U11 Final'!G14&amp;" "&amp;'U11 Final'!H14</f>
        <v>Felix Crawford</v>
      </c>
      <c r="E30" s="57" t="str">
        <f>'U11 Final'!I14</f>
        <v>BSAC</v>
      </c>
      <c r="F30" s="53"/>
      <c r="G30" s="54"/>
      <c r="H30" s="53"/>
      <c r="I30" s="53"/>
    </row>
    <row r="31" spans="1:10" x14ac:dyDescent="0.2">
      <c r="A31" s="53"/>
      <c r="B31" s="53"/>
      <c r="C31" s="57" t="s">
        <v>61</v>
      </c>
      <c r="D31" s="57" t="str">
        <f>'U11 Final'!G15&amp;" "&amp;'U11 Final'!H15</f>
        <v>Chris Parton</v>
      </c>
      <c r="E31" s="57" t="str">
        <f>'U11 Final'!I15</f>
        <v>BSAC</v>
      </c>
      <c r="F31" s="53"/>
      <c r="G31" s="54"/>
      <c r="H31" s="53"/>
      <c r="I31" s="53"/>
    </row>
    <row r="32" spans="1:10" ht="4.9000000000000004" customHeight="1" x14ac:dyDescent="0.2">
      <c r="A32" s="53"/>
      <c r="B32" s="53"/>
      <c r="C32" s="57"/>
      <c r="D32" s="57"/>
      <c r="E32" s="57"/>
      <c r="F32" s="53"/>
      <c r="G32" s="54"/>
      <c r="H32" s="53"/>
      <c r="I32" s="53"/>
    </row>
    <row r="33" spans="1:10" x14ac:dyDescent="0.2">
      <c r="A33" s="53"/>
      <c r="B33" s="53"/>
      <c r="C33" s="57" t="s">
        <v>59</v>
      </c>
      <c r="D33" s="57" t="s">
        <v>68</v>
      </c>
      <c r="E33" s="57" t="s">
        <v>92</v>
      </c>
      <c r="F33" s="53"/>
      <c r="G33" s="54"/>
      <c r="H33" s="53"/>
      <c r="I33" s="53"/>
    </row>
    <row r="34" spans="1:10" ht="4.9000000000000004" customHeight="1" x14ac:dyDescent="0.2">
      <c r="A34" s="53"/>
      <c r="B34" s="53"/>
      <c r="C34" s="57"/>
      <c r="D34" s="57"/>
      <c r="E34" s="57"/>
      <c r="F34" s="53"/>
      <c r="G34" s="54"/>
      <c r="H34" s="53"/>
      <c r="I34" s="53"/>
    </row>
    <row r="35" spans="1:10" x14ac:dyDescent="0.2">
      <c r="A35" s="53"/>
      <c r="B35" s="53"/>
      <c r="C35" s="58" t="str">
        <f>'2 Mile Final'!C5</f>
        <v>2 MILES - U/13 BOYS, U13 GIRLS, U15 GIRLS</v>
      </c>
      <c r="D35" s="59"/>
      <c r="E35" s="59"/>
      <c r="F35" s="53"/>
      <c r="G35" s="54"/>
      <c r="H35" s="53"/>
      <c r="I35" s="53"/>
    </row>
    <row r="36" spans="1:10" ht="4.9000000000000004" customHeight="1" x14ac:dyDescent="0.2">
      <c r="A36" s="53"/>
      <c r="B36" s="53"/>
      <c r="C36" s="57"/>
      <c r="D36" s="57"/>
      <c r="E36" s="57"/>
      <c r="F36" s="53"/>
      <c r="G36" s="54"/>
      <c r="H36" s="53"/>
    </row>
    <row r="37" spans="1:10" x14ac:dyDescent="0.2">
      <c r="A37" s="53"/>
      <c r="B37" s="53"/>
      <c r="C37" s="60" t="s">
        <v>69</v>
      </c>
      <c r="D37" s="57"/>
      <c r="E37" s="57"/>
      <c r="F37" s="53"/>
      <c r="G37" s="54"/>
      <c r="H37" s="53"/>
      <c r="I37" s="53"/>
    </row>
    <row r="38" spans="1:10" x14ac:dyDescent="0.2">
      <c r="A38" s="53"/>
      <c r="B38" s="53"/>
      <c r="C38" s="57" t="s">
        <v>59</v>
      </c>
      <c r="D38" s="57" t="str">
        <f>'2 Mile Final'!G41&amp;" "&amp;'2 Mile Final'!H41</f>
        <v>Millie McClelland-Brooks</v>
      </c>
      <c r="E38" s="57" t="str">
        <f>'2 Mile Final'!I41</f>
        <v>BSAC</v>
      </c>
      <c r="F38" s="53"/>
      <c r="G38" s="54"/>
      <c r="H38" s="53"/>
      <c r="I38" s="53"/>
    </row>
    <row r="39" spans="1:10" x14ac:dyDescent="0.2">
      <c r="A39" s="53"/>
      <c r="B39" s="53"/>
      <c r="C39" s="57" t="s">
        <v>64</v>
      </c>
      <c r="D39" s="57" t="str">
        <f>'2 Mile Final'!G42&amp;" "&amp;'2 Mile Final'!H42</f>
        <v>Rowan Beaton</v>
      </c>
      <c r="E39" s="57" t="str">
        <f>'2 Mile Final'!I42</f>
        <v>BSAC</v>
      </c>
      <c r="F39" s="53"/>
      <c r="G39" s="54"/>
      <c r="H39" s="53"/>
    </row>
    <row r="40" spans="1:10" x14ac:dyDescent="0.2">
      <c r="A40" s="53"/>
      <c r="B40" s="53"/>
      <c r="C40" s="57" t="s">
        <v>61</v>
      </c>
      <c r="D40" s="57" t="str">
        <f>'2 Mile Final'!G43&amp;" "&amp;'2 Mile Final'!H43</f>
        <v>Anna Riddell</v>
      </c>
      <c r="E40" s="57" t="str">
        <f>'2 Mile Final'!I43</f>
        <v>BSAC</v>
      </c>
      <c r="F40" s="53"/>
      <c r="G40" s="54"/>
      <c r="H40" s="53"/>
      <c r="I40" s="53"/>
    </row>
    <row r="41" spans="1:10" ht="4.9000000000000004" customHeight="1" x14ac:dyDescent="0.2">
      <c r="A41" s="53"/>
      <c r="B41" s="53"/>
      <c r="C41" s="57"/>
      <c r="D41" s="57"/>
      <c r="E41" s="57"/>
      <c r="F41" s="53"/>
      <c r="G41" s="54"/>
      <c r="H41" s="53"/>
      <c r="I41" s="53"/>
    </row>
    <row r="42" spans="1:10" x14ac:dyDescent="0.2">
      <c r="A42" s="53"/>
      <c r="B42" s="53"/>
      <c r="C42" s="57" t="s">
        <v>59</v>
      </c>
      <c r="D42" s="57" t="s">
        <v>70</v>
      </c>
      <c r="E42" s="57" t="s">
        <v>92</v>
      </c>
      <c r="F42" s="53"/>
      <c r="G42" s="54"/>
      <c r="H42" s="53"/>
      <c r="I42" s="53"/>
    </row>
    <row r="43" spans="1:10" ht="4.9000000000000004" customHeight="1" x14ac:dyDescent="0.2">
      <c r="A43" s="53"/>
      <c r="B43" s="53"/>
      <c r="C43" s="57"/>
      <c r="D43" s="57"/>
      <c r="E43" s="57"/>
      <c r="F43" s="53"/>
      <c r="G43" s="54"/>
      <c r="H43" s="53"/>
      <c r="I43" s="53"/>
      <c r="J43" s="53"/>
    </row>
    <row r="44" spans="1:10" x14ac:dyDescent="0.2">
      <c r="A44" s="53"/>
      <c r="B44" s="53"/>
      <c r="C44" s="60" t="s">
        <v>71</v>
      </c>
      <c r="D44" s="57"/>
      <c r="E44" s="57"/>
      <c r="F44" s="53"/>
      <c r="G44" s="54"/>
      <c r="H44" s="53"/>
      <c r="I44" s="53"/>
      <c r="J44" s="53"/>
    </row>
    <row r="45" spans="1:10" x14ac:dyDescent="0.2">
      <c r="A45" s="53"/>
      <c r="B45" s="53"/>
      <c r="C45" s="57" t="s">
        <v>59</v>
      </c>
      <c r="D45" s="57" t="str">
        <f>'2 Mile Final'!G13&amp;" "&amp;'2 Mile Final'!H13</f>
        <v>Dylan Pearson</v>
      </c>
      <c r="E45" s="57" t="str">
        <f>'2 Mile Final'!I13</f>
        <v>Ashley Road School</v>
      </c>
      <c r="F45" s="53"/>
      <c r="G45" s="54"/>
      <c r="H45" s="53"/>
    </row>
    <row r="46" spans="1:10" x14ac:dyDescent="0.2">
      <c r="A46" s="53"/>
      <c r="B46" s="53"/>
      <c r="C46" s="57" t="s">
        <v>64</v>
      </c>
      <c r="D46" s="57" t="str">
        <f>'2 Mile Final'!G14&amp;" "&amp;'2 Mile Final'!H14</f>
        <v>Wynn Mardall</v>
      </c>
      <c r="E46" s="57" t="str">
        <f>'2 Mile Final'!I14</f>
        <v>BSAC</v>
      </c>
      <c r="F46" s="53"/>
      <c r="G46" s="54"/>
      <c r="H46" s="53"/>
    </row>
    <row r="47" spans="1:10" x14ac:dyDescent="0.2">
      <c r="A47" s="53"/>
      <c r="B47" s="53"/>
      <c r="C47" s="57" t="s">
        <v>61</v>
      </c>
      <c r="D47" s="57" t="str">
        <f>'2 Mile Final'!G15&amp;" "&amp;'2 Mile Final'!H15</f>
        <v>Aleksander Jovcic</v>
      </c>
      <c r="E47" s="57" t="str">
        <f>'2 Mile Final'!I15</f>
        <v>AAAC</v>
      </c>
      <c r="F47" s="53"/>
      <c r="G47" s="54"/>
      <c r="H47" s="53"/>
    </row>
    <row r="48" spans="1:10" ht="4.9000000000000004" customHeight="1" x14ac:dyDescent="0.2">
      <c r="A48" s="53"/>
      <c r="B48" s="53"/>
      <c r="C48" s="57"/>
      <c r="D48" s="57"/>
      <c r="E48" s="57"/>
      <c r="F48" s="53"/>
      <c r="G48" s="54"/>
      <c r="H48" s="53"/>
    </row>
    <row r="49" spans="1:10" x14ac:dyDescent="0.2">
      <c r="A49" s="53"/>
      <c r="B49" s="53"/>
      <c r="C49" s="57" t="s">
        <v>59</v>
      </c>
      <c r="D49" s="57" t="s">
        <v>72</v>
      </c>
      <c r="E49" s="57" t="s">
        <v>92</v>
      </c>
      <c r="F49" s="53"/>
      <c r="G49" s="54"/>
      <c r="H49" s="53"/>
    </row>
    <row r="50" spans="1:10" ht="4.9000000000000004" customHeight="1" x14ac:dyDescent="0.2">
      <c r="A50" s="53"/>
      <c r="B50" s="53"/>
      <c r="C50" s="57"/>
      <c r="D50" s="57"/>
      <c r="E50" s="57"/>
      <c r="F50" s="53"/>
      <c r="G50" s="54"/>
      <c r="H50" s="53"/>
      <c r="I50" s="53"/>
    </row>
    <row r="51" spans="1:10" x14ac:dyDescent="0.2">
      <c r="A51" s="53"/>
      <c r="B51" s="53"/>
      <c r="C51" s="60" t="s">
        <v>73</v>
      </c>
      <c r="D51" s="57"/>
      <c r="E51" s="57"/>
      <c r="F51" s="53"/>
      <c r="G51" s="54"/>
      <c r="H51" s="53"/>
      <c r="I51" s="53"/>
      <c r="J51" s="53"/>
    </row>
    <row r="52" spans="1:10" x14ac:dyDescent="0.2">
      <c r="A52" s="53"/>
      <c r="B52" s="53"/>
      <c r="C52" s="57" t="s">
        <v>59</v>
      </c>
      <c r="D52" s="57" t="str">
        <f>'2 Mile Final'!G69&amp;" "&amp;'2 Mile Final'!H69</f>
        <v>Ella  Creamer</v>
      </c>
      <c r="E52" s="57" t="str">
        <f>'2 Mile Final'!I69</f>
        <v>BSAC</v>
      </c>
      <c r="F52" s="53"/>
      <c r="G52" s="54"/>
      <c r="H52" s="53"/>
    </row>
    <row r="53" spans="1:10" x14ac:dyDescent="0.2">
      <c r="A53" s="53"/>
      <c r="B53" s="53"/>
      <c r="C53" s="57" t="s">
        <v>64</v>
      </c>
      <c r="D53" s="57" t="str">
        <f>'2 Mile Final'!G70&amp;" "&amp;'2 Mile Final'!H70</f>
        <v>Cara Davie</v>
      </c>
      <c r="E53" s="57" t="str">
        <f>'2 Mile Final'!I70</f>
        <v>BSAC</v>
      </c>
      <c r="F53" s="53"/>
      <c r="G53" s="54"/>
      <c r="H53" s="53"/>
    </row>
    <row r="54" spans="1:10" x14ac:dyDescent="0.2">
      <c r="A54" s="53"/>
      <c r="B54" s="53"/>
      <c r="C54" s="57" t="s">
        <v>61</v>
      </c>
      <c r="D54" s="57" t="str">
        <f>'2 Mile Final'!G71&amp;" "&amp;'2 Mile Final'!H71</f>
        <v>Charlotte  Mackenzie</v>
      </c>
      <c r="E54" s="57" t="str">
        <f>'2 Mile Final'!I71</f>
        <v>Metro Aberdeen</v>
      </c>
      <c r="F54" s="53"/>
      <c r="G54" s="54"/>
      <c r="H54" s="53"/>
    </row>
    <row r="55" spans="1:10" ht="4.9000000000000004" customHeight="1" x14ac:dyDescent="0.2">
      <c r="A55" s="53"/>
      <c r="B55" s="53"/>
      <c r="C55" s="57"/>
      <c r="D55" s="57"/>
      <c r="E55" s="57"/>
      <c r="F55" s="53"/>
      <c r="G55" s="54"/>
      <c r="H55" s="53"/>
    </row>
    <row r="56" spans="1:10" x14ac:dyDescent="0.2">
      <c r="A56" s="53"/>
      <c r="B56" s="53"/>
      <c r="C56" s="57" t="s">
        <v>59</v>
      </c>
      <c r="D56" s="57" t="s">
        <v>74</v>
      </c>
      <c r="E56" s="57" t="s">
        <v>92</v>
      </c>
      <c r="F56" s="53"/>
      <c r="G56" s="54"/>
      <c r="H56" s="53"/>
    </row>
    <row r="57" spans="1:10" ht="4.9000000000000004" customHeight="1" x14ac:dyDescent="0.2">
      <c r="A57" s="53"/>
      <c r="B57" s="53"/>
      <c r="C57" s="57"/>
      <c r="D57" s="57"/>
      <c r="E57" s="57"/>
      <c r="F57" s="53"/>
      <c r="G57" s="54"/>
      <c r="H57" s="53"/>
      <c r="I57" s="53"/>
      <c r="J57" s="53"/>
    </row>
    <row r="58" spans="1:10" x14ac:dyDescent="0.2">
      <c r="A58" s="53"/>
      <c r="B58" s="53"/>
      <c r="C58" s="58" t="str">
        <f>'3 Mile Final'!C5</f>
        <v>3 MILES - U15 BOYS, U17 MEN / WOMEN, SENIOR / VETS MEN / WOMEN</v>
      </c>
      <c r="D58" s="59"/>
      <c r="E58" s="59"/>
      <c r="F58" s="53"/>
      <c r="G58" s="54"/>
      <c r="H58" s="53"/>
      <c r="I58" s="53"/>
      <c r="J58" s="53"/>
    </row>
    <row r="59" spans="1:10" ht="4.9000000000000004" customHeight="1" x14ac:dyDescent="0.2">
      <c r="A59" s="53"/>
      <c r="B59" s="53"/>
      <c r="C59" s="57"/>
      <c r="D59" s="57"/>
      <c r="E59" s="57"/>
      <c r="F59" s="53"/>
      <c r="G59" s="54"/>
      <c r="H59" s="53"/>
    </row>
    <row r="60" spans="1:10" x14ac:dyDescent="0.2">
      <c r="A60" s="53"/>
      <c r="B60" s="53"/>
      <c r="C60" s="60" t="s">
        <v>75</v>
      </c>
      <c r="D60" s="57"/>
      <c r="E60" s="57"/>
      <c r="F60" s="53"/>
      <c r="G60" s="54"/>
      <c r="H60" s="53"/>
      <c r="I60" s="53"/>
      <c r="J60" s="53"/>
    </row>
    <row r="61" spans="1:10" x14ac:dyDescent="0.2">
      <c r="A61" s="53"/>
      <c r="B61" s="53"/>
      <c r="C61" s="57" t="s">
        <v>59</v>
      </c>
      <c r="D61" s="57" t="str">
        <f>'3 Mile Final'!G13&amp;" "&amp;'3 Mile Final'!H13</f>
        <v>Kane Noble</v>
      </c>
      <c r="E61" s="57" t="str">
        <f>'3 Mile Final'!I13</f>
        <v>BSAC</v>
      </c>
      <c r="F61" s="53"/>
      <c r="G61" s="54"/>
      <c r="H61" s="53"/>
    </row>
    <row r="62" spans="1:10" x14ac:dyDescent="0.2">
      <c r="A62" s="53"/>
      <c r="B62" s="53"/>
      <c r="C62" s="57" t="s">
        <v>64</v>
      </c>
      <c r="D62" s="57" t="str">
        <f>'3 Mile Final'!G14&amp;" "&amp;'3 Mile Final'!H14</f>
        <v>Callum Lechatellier</v>
      </c>
      <c r="E62" s="57" t="str">
        <f>'3 Mile Final'!I14</f>
        <v>BSAC</v>
      </c>
      <c r="F62" s="53"/>
      <c r="G62" s="54"/>
      <c r="H62" s="53"/>
    </row>
    <row r="63" spans="1:10" x14ac:dyDescent="0.2">
      <c r="A63" s="53"/>
      <c r="B63" s="53"/>
      <c r="C63" s="57" t="s">
        <v>61</v>
      </c>
      <c r="D63" s="57" t="str">
        <f>'3 Mile Final'!G15&amp;" "&amp;'3 Mile Final'!H15</f>
        <v>Cluan Mardall</v>
      </c>
      <c r="E63" s="57" t="str">
        <f>'3 Mile Final'!I15</f>
        <v>Aboyne Academy</v>
      </c>
      <c r="F63" s="53"/>
      <c r="G63" s="54"/>
      <c r="H63" s="53"/>
    </row>
    <row r="64" spans="1:10" ht="4.9000000000000004" customHeight="1" x14ac:dyDescent="0.2">
      <c r="A64" s="53"/>
      <c r="B64" s="53"/>
      <c r="C64" s="57"/>
      <c r="D64" s="57"/>
      <c r="E64" s="57"/>
      <c r="F64" s="53"/>
      <c r="G64" s="54"/>
      <c r="H64" s="53"/>
      <c r="I64" s="53"/>
      <c r="J64" s="53"/>
    </row>
    <row r="65" spans="1:10" x14ac:dyDescent="0.2">
      <c r="A65" s="53"/>
      <c r="B65" s="53"/>
      <c r="C65" s="57" t="s">
        <v>59</v>
      </c>
      <c r="D65" s="57" t="s">
        <v>76</v>
      </c>
      <c r="E65" s="57" t="s">
        <v>92</v>
      </c>
      <c r="F65" s="53"/>
      <c r="G65" s="54"/>
      <c r="H65" s="53"/>
    </row>
    <row r="66" spans="1:10" ht="4.9000000000000004" customHeight="1" x14ac:dyDescent="0.2">
      <c r="A66" s="53"/>
      <c r="B66" s="53"/>
      <c r="C66" s="57"/>
      <c r="D66" s="57"/>
      <c r="E66" s="57"/>
      <c r="F66" s="53"/>
      <c r="G66" s="54"/>
      <c r="H66" s="53"/>
      <c r="I66" s="53"/>
    </row>
    <row r="67" spans="1:10" x14ac:dyDescent="0.2">
      <c r="A67" s="53"/>
      <c r="B67" s="53"/>
      <c r="C67" s="60" t="s">
        <v>758</v>
      </c>
      <c r="D67" s="57"/>
      <c r="E67" s="57"/>
      <c r="F67" s="53"/>
      <c r="G67" s="54"/>
      <c r="H67" s="53"/>
      <c r="I67" s="53"/>
      <c r="J67" s="53"/>
    </row>
    <row r="68" spans="1:10" x14ac:dyDescent="0.2">
      <c r="A68" s="53"/>
      <c r="B68" s="53"/>
      <c r="C68" s="57" t="s">
        <v>77</v>
      </c>
      <c r="D68" s="57" t="str">
        <f>'3 Mile Final'!G44&amp;" "&amp;'3 Mile Final'!H44</f>
        <v>Kirsty Oldham</v>
      </c>
      <c r="E68" s="57" t="str">
        <f>'3 Mile Final'!I44</f>
        <v>AAAC</v>
      </c>
      <c r="F68" s="53"/>
      <c r="G68" s="54"/>
      <c r="H68" s="53"/>
    </row>
    <row r="69" spans="1:10" x14ac:dyDescent="0.2">
      <c r="A69" s="53"/>
      <c r="B69" s="53"/>
      <c r="C69" s="57" t="s">
        <v>64</v>
      </c>
      <c r="D69" s="57" t="str">
        <f>'3 Mile Final'!G45&amp;" "&amp;'3 Mile Final'!H45</f>
        <v>Eilidh Dempsey</v>
      </c>
      <c r="E69" s="57" t="str">
        <f>'3 Mile Final'!I45</f>
        <v>AAAC</v>
      </c>
      <c r="F69" s="53"/>
      <c r="G69" s="54"/>
      <c r="H69" s="53"/>
    </row>
    <row r="70" spans="1:10" x14ac:dyDescent="0.2">
      <c r="A70" s="53"/>
      <c r="B70" s="53"/>
      <c r="C70" s="57" t="s">
        <v>61</v>
      </c>
      <c r="D70" s="57" t="str">
        <f>'3 Mile Final'!G46&amp;" "&amp;'3 Mile Final'!H46</f>
        <v>Kate Hare</v>
      </c>
      <c r="E70" s="57" t="str">
        <f>'3 Mile Final'!I46</f>
        <v>BSAC</v>
      </c>
      <c r="F70" s="53"/>
      <c r="G70" s="54"/>
      <c r="H70" s="53"/>
    </row>
    <row r="71" spans="1:10" ht="4.9000000000000004" customHeight="1" x14ac:dyDescent="0.2">
      <c r="A71" s="53"/>
      <c r="B71" s="53"/>
      <c r="C71" s="57"/>
      <c r="D71" s="57"/>
      <c r="E71" s="57"/>
      <c r="F71" s="53"/>
      <c r="G71" s="54"/>
      <c r="H71" s="53"/>
    </row>
    <row r="72" spans="1:10" x14ac:dyDescent="0.2">
      <c r="A72" s="53"/>
      <c r="B72" s="53"/>
      <c r="C72" s="60" t="s">
        <v>78</v>
      </c>
      <c r="D72" s="57"/>
      <c r="E72" s="57"/>
      <c r="F72" s="53"/>
      <c r="G72" s="54"/>
      <c r="H72" s="53"/>
      <c r="I72" s="53"/>
    </row>
    <row r="73" spans="1:10" x14ac:dyDescent="0.2">
      <c r="A73" s="53"/>
      <c r="B73" s="53"/>
      <c r="C73" s="57" t="s">
        <v>59</v>
      </c>
      <c r="D73" s="57" t="str">
        <f>'3 Mile Final'!G31&amp;" "&amp;'3 Mile Final'!H31</f>
        <v>Josh Benton</v>
      </c>
      <c r="E73" s="57" t="str">
        <f>'3 Mile Final'!I31</f>
        <v>Deeside Runners</v>
      </c>
      <c r="F73" s="53"/>
      <c r="G73" s="57"/>
      <c r="H73" s="53"/>
    </row>
    <row r="74" spans="1:10" x14ac:dyDescent="0.2">
      <c r="A74" s="53"/>
      <c r="B74" s="53"/>
      <c r="C74" s="57" t="s">
        <v>64</v>
      </c>
      <c r="D74" s="57" t="str">
        <f>'3 Mile Final'!G32&amp;" "&amp;'3 Mile Final'!H32</f>
        <v>Ben Cameron</v>
      </c>
      <c r="E74" s="57" t="str">
        <f>'3 Mile Final'!I32</f>
        <v>Forres Harriers</v>
      </c>
      <c r="F74" s="53"/>
      <c r="G74" s="54"/>
      <c r="H74" s="53"/>
    </row>
    <row r="75" spans="1:10" x14ac:dyDescent="0.2">
      <c r="A75" s="53"/>
      <c r="B75" s="53"/>
      <c r="C75" s="57" t="s">
        <v>61</v>
      </c>
      <c r="D75" s="57" t="str">
        <f>'3 Mile Final'!G33&amp;" "&amp;'3 Mile Final'!H33</f>
        <v>Hamish Brown</v>
      </c>
      <c r="E75" s="57" t="str">
        <f>'3 Mile Final'!I33</f>
        <v>AAAC</v>
      </c>
      <c r="F75" s="53"/>
      <c r="G75" s="54"/>
      <c r="H75" s="53"/>
    </row>
    <row r="76" spans="1:10" ht="4.9000000000000004" customHeight="1" x14ac:dyDescent="0.2">
      <c r="A76" s="53"/>
      <c r="B76" s="53"/>
      <c r="C76" s="57"/>
      <c r="D76" s="57"/>
      <c r="E76" s="57"/>
      <c r="F76" s="53"/>
      <c r="G76" s="54"/>
      <c r="H76" s="53"/>
      <c r="I76" s="53"/>
    </row>
    <row r="77" spans="1:10" x14ac:dyDescent="0.2">
      <c r="A77" s="53"/>
      <c r="B77" s="53"/>
      <c r="C77" s="60" t="s">
        <v>79</v>
      </c>
      <c r="D77" s="57"/>
      <c r="E77" s="57"/>
      <c r="F77" s="53"/>
      <c r="G77" s="54"/>
      <c r="H77" s="53"/>
      <c r="I77" s="53"/>
    </row>
    <row r="78" spans="1:10" x14ac:dyDescent="0.2">
      <c r="A78" s="53"/>
      <c r="B78" s="53"/>
      <c r="C78" s="57" t="s">
        <v>59</v>
      </c>
      <c r="D78" s="57" t="str">
        <f>'3 Mile Final'!G113&amp;" "&amp;'3 Mile Final'!H113</f>
        <v>Eve Learmonth</v>
      </c>
      <c r="E78" s="57" t="str">
        <f>'3 Mile Final'!I113</f>
        <v>Ellon AAC</v>
      </c>
      <c r="F78" s="53"/>
      <c r="G78" s="54"/>
      <c r="H78" s="53"/>
    </row>
    <row r="79" spans="1:10" x14ac:dyDescent="0.2">
      <c r="A79" s="53"/>
      <c r="B79" s="53"/>
      <c r="C79" s="57" t="s">
        <v>64</v>
      </c>
      <c r="D79" s="57" t="str">
        <f>'3 Mile Final'!G114&amp;" "&amp;'3 Mile Final'!H114</f>
        <v>Laura Wade</v>
      </c>
      <c r="E79" s="57" t="str">
        <f>'3 Mile Final'!I114</f>
        <v>BSAC</v>
      </c>
      <c r="F79" s="53"/>
      <c r="G79" s="54"/>
      <c r="H79" s="53"/>
    </row>
    <row r="80" spans="1:10" x14ac:dyDescent="0.2">
      <c r="A80" s="53"/>
      <c r="B80" s="53"/>
      <c r="C80" s="57" t="s">
        <v>61</v>
      </c>
      <c r="D80" s="57" t="str">
        <f>'3 Mile Final'!G115&amp;" "&amp;'3 Mile Final'!H115</f>
        <v>Nicola McDonald</v>
      </c>
      <c r="E80" s="57" t="str">
        <f>'3 Mile Final'!I115</f>
        <v>Ellon AAC</v>
      </c>
      <c r="F80" s="53"/>
      <c r="G80" s="54"/>
      <c r="H80" s="53"/>
    </row>
    <row r="81" spans="1:10" ht="4.9000000000000004" customHeight="1" x14ac:dyDescent="0.2">
      <c r="A81" s="53"/>
      <c r="B81" s="53"/>
      <c r="C81" s="57"/>
      <c r="D81" s="57"/>
      <c r="E81" s="57"/>
      <c r="F81" s="53"/>
      <c r="G81" s="54"/>
      <c r="H81" s="53"/>
      <c r="I81" s="53"/>
    </row>
    <row r="82" spans="1:10" x14ac:dyDescent="0.2">
      <c r="A82" s="53"/>
      <c r="B82" s="53"/>
      <c r="C82" s="60" t="s">
        <v>759</v>
      </c>
      <c r="D82" s="57"/>
      <c r="E82" s="57"/>
      <c r="F82" s="53"/>
      <c r="G82" s="54"/>
      <c r="H82" s="53"/>
      <c r="I82" s="53"/>
    </row>
    <row r="83" spans="1:10" x14ac:dyDescent="0.2">
      <c r="A83" s="53"/>
      <c r="B83" s="53"/>
      <c r="C83" s="57" t="s">
        <v>59</v>
      </c>
      <c r="D83" s="57" t="str">
        <f>'3 Mile Final'!G136&amp;" "&amp;'3 Mile Final'!H136</f>
        <v>Lina Payne</v>
      </c>
      <c r="E83" s="57" t="str">
        <f>'3 Mile Final'!I136</f>
        <v>Deeside Runners</v>
      </c>
      <c r="F83" s="53"/>
      <c r="G83" s="54"/>
      <c r="H83" s="53"/>
    </row>
    <row r="84" spans="1:10" x14ac:dyDescent="0.2">
      <c r="A84" s="53"/>
      <c r="B84" s="53"/>
      <c r="C84" s="57" t="s">
        <v>64</v>
      </c>
      <c r="D84" s="57" t="str">
        <f>'3 Mile Final'!G137&amp;" "&amp;'3 Mile Final'!H137</f>
        <v>Victoria Brown</v>
      </c>
      <c r="E84" s="57" t="str">
        <f>'3 Mile Final'!I137</f>
        <v>Unattached</v>
      </c>
      <c r="F84" s="53"/>
      <c r="G84" s="54"/>
      <c r="H84" s="53"/>
    </row>
    <row r="85" spans="1:10" x14ac:dyDescent="0.2">
      <c r="A85" s="53"/>
      <c r="B85" s="53"/>
      <c r="C85" s="57" t="s">
        <v>61</v>
      </c>
      <c r="D85" s="57" t="str">
        <f>'3 Mile Final'!G138&amp;" "&amp;'3 Mile Final'!H138</f>
        <v>Louise Kelly</v>
      </c>
      <c r="E85" s="57" t="str">
        <f>'3 Mile Final'!I138</f>
        <v>Stonehaven</v>
      </c>
      <c r="F85" s="53"/>
      <c r="G85" s="54"/>
      <c r="H85" s="53"/>
    </row>
    <row r="86" spans="1:10" ht="4.9000000000000004" customHeight="1" x14ac:dyDescent="0.2">
      <c r="A86" s="53"/>
      <c r="B86" s="53"/>
      <c r="C86" s="57"/>
      <c r="D86" s="57"/>
      <c r="E86" s="57"/>
      <c r="F86" s="53"/>
      <c r="G86" s="54"/>
      <c r="H86" s="53"/>
      <c r="I86" s="53"/>
    </row>
    <row r="87" spans="1:10" x14ac:dyDescent="0.2">
      <c r="A87" s="53"/>
      <c r="B87" s="53"/>
      <c r="C87" s="60" t="s">
        <v>80</v>
      </c>
      <c r="D87" s="57"/>
      <c r="E87" s="57"/>
      <c r="F87" s="53"/>
      <c r="G87" s="54"/>
      <c r="H87" s="53"/>
      <c r="I87" s="53"/>
      <c r="J87" s="53"/>
    </row>
    <row r="88" spans="1:10" x14ac:dyDescent="0.2">
      <c r="A88" s="53"/>
      <c r="B88" s="53"/>
      <c r="C88" s="57" t="s">
        <v>59</v>
      </c>
      <c r="D88" s="57" t="str">
        <f>'3 Mile Final'!G57&amp;" "&amp;'3 Mile Final'!H57</f>
        <v>John  Huston</v>
      </c>
      <c r="E88" s="57" t="str">
        <f>'3 Mile Final'!I57</f>
        <v>-</v>
      </c>
      <c r="F88" s="53"/>
      <c r="G88" s="54"/>
      <c r="H88" s="53"/>
    </row>
    <row r="89" spans="1:10" x14ac:dyDescent="0.2">
      <c r="A89" s="53"/>
      <c r="B89" s="53"/>
      <c r="C89" s="57" t="s">
        <v>64</v>
      </c>
      <c r="D89" s="57" t="str">
        <f>'3 Mile Final'!G58&amp;" "&amp;'3 Mile Final'!H58</f>
        <v>Sam Martin</v>
      </c>
      <c r="E89" s="57" t="str">
        <f>'3 Mile Final'!I58</f>
        <v>BSAC</v>
      </c>
      <c r="F89" s="53"/>
      <c r="G89" s="54"/>
      <c r="H89" s="53"/>
    </row>
    <row r="90" spans="1:10" x14ac:dyDescent="0.2">
      <c r="A90" s="53"/>
      <c r="B90" s="53"/>
      <c r="C90" s="57" t="s">
        <v>61</v>
      </c>
      <c r="D90" s="57" t="str">
        <f>'3 Mile Final'!G59&amp;" "&amp;'3 Mile Final'!H59</f>
        <v>Eric Clark</v>
      </c>
      <c r="E90" s="57" t="str">
        <f>'3 Mile Final'!I59</f>
        <v>-</v>
      </c>
      <c r="F90" s="53"/>
      <c r="G90" s="54"/>
      <c r="H90" s="53"/>
    </row>
    <row r="91" spans="1:10" ht="4.9000000000000004" customHeight="1" x14ac:dyDescent="0.2">
      <c r="A91" s="53"/>
      <c r="B91" s="53"/>
      <c r="C91" s="57"/>
      <c r="D91" s="57"/>
      <c r="E91" s="57"/>
      <c r="F91" s="53"/>
      <c r="G91" s="54"/>
      <c r="H91" s="53"/>
      <c r="I91" s="53"/>
    </row>
    <row r="92" spans="1:10" x14ac:dyDescent="0.2">
      <c r="A92" s="53"/>
      <c r="B92" s="53"/>
      <c r="C92" s="60" t="s">
        <v>81</v>
      </c>
      <c r="D92" s="57"/>
      <c r="E92" s="57"/>
      <c r="F92" s="53"/>
      <c r="G92" s="54"/>
      <c r="H92" s="53"/>
      <c r="I92" s="53"/>
    </row>
    <row r="93" spans="1:10" x14ac:dyDescent="0.2">
      <c r="A93" s="53"/>
      <c r="B93" s="53"/>
      <c r="C93" s="57" t="s">
        <v>59</v>
      </c>
      <c r="D93" s="57" t="str">
        <f>'3 Mile Final'!G85&amp;" "&amp;'3 Mile Final'!H85</f>
        <v>Nick Mardall</v>
      </c>
      <c r="E93" s="57" t="str">
        <f>'3 Mile Final'!I85</f>
        <v>Deeside Runners</v>
      </c>
      <c r="F93" s="53"/>
      <c r="G93" s="54"/>
      <c r="H93" s="53"/>
    </row>
    <row r="94" spans="1:10" x14ac:dyDescent="0.2">
      <c r="A94" s="53"/>
      <c r="B94" s="53"/>
      <c r="C94" s="57" t="s">
        <v>64</v>
      </c>
      <c r="D94" s="57" t="str">
        <f>'3 Mile Final'!G86&amp;" "&amp;'3 Mile Final'!H86</f>
        <v>Alan Smith</v>
      </c>
      <c r="E94" s="57" t="str">
        <f>'3 Mile Final'!I86</f>
        <v>-</v>
      </c>
      <c r="F94" s="53"/>
      <c r="G94" s="54"/>
      <c r="H94" s="53"/>
    </row>
    <row r="95" spans="1:10" x14ac:dyDescent="0.2">
      <c r="A95" s="53"/>
      <c r="B95" s="53"/>
      <c r="C95" s="57" t="s">
        <v>61</v>
      </c>
      <c r="D95" s="57" t="str">
        <f>'3 Mile Final'!G87&amp;" "&amp;'3 Mile Final'!H87</f>
        <v>Andrew D Ferguson</v>
      </c>
      <c r="E95" s="57" t="str">
        <f>'3 Mile Final'!I87</f>
        <v>BSAC</v>
      </c>
      <c r="F95" s="53"/>
      <c r="G95" s="54"/>
      <c r="H95" s="53"/>
    </row>
    <row r="96" spans="1:10" ht="4.9000000000000004" customHeight="1" x14ac:dyDescent="0.2">
      <c r="A96" s="53"/>
      <c r="B96" s="53"/>
      <c r="C96" s="57"/>
      <c r="D96" s="57"/>
      <c r="E96" s="57"/>
      <c r="F96" s="53"/>
      <c r="G96" s="54"/>
      <c r="H96" s="53"/>
      <c r="I96" s="53"/>
      <c r="J96" s="53"/>
    </row>
    <row r="97" spans="1:10" x14ac:dyDescent="0.2">
      <c r="A97" s="53"/>
      <c r="B97" s="53"/>
      <c r="C97" s="58" t="str">
        <f>'6 Mile Final'!C5</f>
        <v>6 MILES - SENIOR / VETERAN MEN, SENIOR / VETERAN WOMEN</v>
      </c>
      <c r="D97" s="59"/>
      <c r="E97" s="59"/>
      <c r="F97" s="53"/>
      <c r="G97" s="54"/>
      <c r="H97" s="53"/>
      <c r="I97" s="53"/>
      <c r="J97" s="53"/>
    </row>
    <row r="98" spans="1:10" ht="4.9000000000000004" customHeight="1" x14ac:dyDescent="0.2">
      <c r="A98" s="53"/>
      <c r="B98" s="53"/>
      <c r="C98" s="57"/>
      <c r="D98" s="57"/>
      <c r="E98" s="57"/>
      <c r="F98" s="53"/>
      <c r="G98" s="54"/>
      <c r="H98" s="53"/>
      <c r="I98" s="53"/>
      <c r="J98" s="53"/>
    </row>
    <row r="99" spans="1:10" x14ac:dyDescent="0.2">
      <c r="A99" s="53"/>
      <c r="B99" s="53"/>
      <c r="C99" s="60" t="s">
        <v>82</v>
      </c>
      <c r="D99" s="57"/>
      <c r="E99" s="57"/>
      <c r="F99" s="53"/>
      <c r="G99" s="54"/>
      <c r="H99" s="53"/>
      <c r="I99" s="53"/>
      <c r="J99" s="53"/>
    </row>
    <row r="100" spans="1:10" x14ac:dyDescent="0.2">
      <c r="A100" s="63" t="s">
        <v>83</v>
      </c>
      <c r="B100" s="53"/>
      <c r="C100" s="57" t="s">
        <v>59</v>
      </c>
      <c r="D100" s="57" t="str">
        <f>'6 Mile Final'!G82&amp;" "&amp;'6 Mile Final'!H82</f>
        <v>Amy Muir</v>
      </c>
      <c r="E100" s="57" t="str">
        <f>'6 Mile Final'!I82</f>
        <v>Stonehaven Club</v>
      </c>
      <c r="F100" s="53"/>
      <c r="G100" s="54"/>
      <c r="H100" s="53"/>
      <c r="I100" s="53"/>
    </row>
    <row r="101" spans="1:10" x14ac:dyDescent="0.2">
      <c r="A101" s="53"/>
      <c r="B101" s="53"/>
      <c r="C101" s="57" t="s">
        <v>64</v>
      </c>
      <c r="D101" s="57" t="str">
        <f>'6 Mile Final'!G83&amp;" "&amp;'6 Mile Final'!H83</f>
        <v>Mhairi Ferguson</v>
      </c>
      <c r="E101" s="57" t="str">
        <f>'6 Mile Final'!I83</f>
        <v>AAAC</v>
      </c>
      <c r="F101" s="53"/>
      <c r="G101" s="54"/>
      <c r="H101" s="53"/>
    </row>
    <row r="102" spans="1:10" x14ac:dyDescent="0.2">
      <c r="A102" s="53"/>
      <c r="B102" s="53"/>
      <c r="C102" s="57" t="s">
        <v>61</v>
      </c>
      <c r="D102" s="57" t="str">
        <f>'6 Mile Final'!G84&amp;" "&amp;'6 Mile Final'!H84</f>
        <v xml:space="preserve"> </v>
      </c>
      <c r="E102" s="57">
        <f>'6 Mile Final'!I84</f>
        <v>0</v>
      </c>
      <c r="F102" s="53"/>
      <c r="G102" s="54"/>
      <c r="H102" s="53"/>
    </row>
    <row r="103" spans="1:10" ht="4.9000000000000004" customHeight="1" x14ac:dyDescent="0.2">
      <c r="A103" s="53"/>
      <c r="B103" s="53"/>
      <c r="C103" s="57"/>
      <c r="D103" s="57"/>
      <c r="E103" s="57"/>
      <c r="F103" s="53"/>
      <c r="G103" s="54"/>
      <c r="H103" s="53"/>
      <c r="I103" s="53"/>
    </row>
    <row r="104" spans="1:10" x14ac:dyDescent="0.2">
      <c r="A104" s="53"/>
      <c r="B104" s="53"/>
      <c r="C104" s="60" t="s">
        <v>84</v>
      </c>
      <c r="D104" s="57"/>
      <c r="E104" s="57"/>
      <c r="F104" s="53"/>
      <c r="G104" s="54"/>
      <c r="H104" s="53"/>
      <c r="I104" s="53"/>
    </row>
    <row r="105" spans="1:10" x14ac:dyDescent="0.2">
      <c r="A105" s="53"/>
      <c r="B105" s="53"/>
      <c r="C105" s="57" t="s">
        <v>59</v>
      </c>
      <c r="D105" s="57" t="str">
        <f>'6 Mile Final'!G105&amp;" "&amp;'6 Mile Final'!H105</f>
        <v>Veronique Oldham</v>
      </c>
      <c r="E105" s="57" t="str">
        <f>'6 Mile Final'!I105</f>
        <v>AAAC</v>
      </c>
      <c r="F105" s="53"/>
      <c r="G105" s="54"/>
      <c r="H105" s="53"/>
    </row>
    <row r="106" spans="1:10" x14ac:dyDescent="0.2">
      <c r="A106" s="53"/>
      <c r="B106" s="53"/>
      <c r="C106" s="57" t="s">
        <v>64</v>
      </c>
      <c r="D106" s="57" t="str">
        <f>'6 Mile Final'!G106&amp;" "&amp;'6 Mile Final'!H106</f>
        <v>Ann Gallon</v>
      </c>
      <c r="E106" s="57" t="str">
        <f>'6 Mile Final'!I106</f>
        <v>Stonehaven Running Club</v>
      </c>
      <c r="F106" s="53"/>
      <c r="G106" s="54"/>
      <c r="H106" s="53"/>
    </row>
    <row r="107" spans="1:10" x14ac:dyDescent="0.2">
      <c r="A107" s="53"/>
      <c r="B107" s="53"/>
      <c r="C107" s="57" t="s">
        <v>61</v>
      </c>
      <c r="D107" s="57" t="str">
        <f>'6 Mile Final'!G107&amp;" "&amp;'6 Mile Final'!H107</f>
        <v>Susan Brown</v>
      </c>
      <c r="E107" s="57" t="str">
        <f>'6 Mile Final'!I107</f>
        <v>Alford Jog Scotland</v>
      </c>
      <c r="F107" s="53"/>
      <c r="G107" s="54"/>
      <c r="H107" s="53"/>
    </row>
    <row r="108" spans="1:10" ht="4.9000000000000004" customHeight="1" x14ac:dyDescent="0.2">
      <c r="A108" s="53"/>
      <c r="B108" s="53"/>
      <c r="C108" s="57"/>
      <c r="D108" s="57"/>
      <c r="E108" s="57"/>
      <c r="F108" s="53"/>
      <c r="G108" s="54"/>
      <c r="H108" s="53"/>
      <c r="I108" s="53"/>
    </row>
    <row r="109" spans="1:10" x14ac:dyDescent="0.2">
      <c r="A109" s="53"/>
      <c r="B109" s="53"/>
      <c r="C109" s="60" t="s">
        <v>85</v>
      </c>
      <c r="D109" s="57"/>
      <c r="E109" s="57"/>
      <c r="F109" s="53"/>
      <c r="G109" s="54"/>
      <c r="H109" s="53"/>
      <c r="I109" s="53"/>
    </row>
    <row r="110" spans="1:10" x14ac:dyDescent="0.2">
      <c r="A110" s="53"/>
      <c r="B110" s="53"/>
      <c r="C110" s="57" t="s">
        <v>59</v>
      </c>
      <c r="D110" s="57" t="str">
        <f>'6 Mile Final'!G13&amp;" "&amp;'6 Mile Final'!H13</f>
        <v>Max Abernethy</v>
      </c>
      <c r="E110" s="57" t="str">
        <f>'6 Mile Final'!I13</f>
        <v>Fraserburgh</v>
      </c>
      <c r="F110" s="53"/>
      <c r="G110" s="54"/>
    </row>
    <row r="111" spans="1:10" x14ac:dyDescent="0.2">
      <c r="A111" s="53"/>
      <c r="B111" s="53"/>
      <c r="C111" s="57" t="s">
        <v>64</v>
      </c>
      <c r="D111" s="57" t="str">
        <f>'6 Mile Final'!G14&amp;" "&amp;'6 Mile Final'!H14</f>
        <v>Ross Barnes</v>
      </c>
      <c r="E111" s="57" t="str">
        <f>'6 Mile Final'!I14</f>
        <v>JSK Running Club</v>
      </c>
      <c r="F111" s="53"/>
      <c r="G111" s="54"/>
      <c r="H111" s="53"/>
    </row>
    <row r="112" spans="1:10" x14ac:dyDescent="0.2">
      <c r="A112" s="53"/>
      <c r="B112" s="53"/>
      <c r="C112" s="57" t="s">
        <v>61</v>
      </c>
      <c r="D112" s="57" t="str">
        <f>'6 Mile Final'!G15&amp;" "&amp;'6 Mile Final'!H15</f>
        <v>David Jamieson</v>
      </c>
      <c r="E112" s="57" t="str">
        <f>'6 Mile Final'!I15</f>
        <v>Metro Aberdeen</v>
      </c>
      <c r="F112" s="53"/>
      <c r="G112" s="54"/>
      <c r="H112" s="53"/>
    </row>
    <row r="113" spans="1:10" ht="4.9000000000000004" customHeight="1" x14ac:dyDescent="0.2">
      <c r="A113" s="53"/>
      <c r="B113" s="53"/>
      <c r="C113" s="57"/>
      <c r="D113" s="57"/>
      <c r="E113" s="57"/>
      <c r="F113" s="53"/>
      <c r="G113" s="54"/>
      <c r="H113" s="53"/>
      <c r="I113" s="53"/>
    </row>
    <row r="114" spans="1:10" x14ac:dyDescent="0.2">
      <c r="A114" s="53"/>
      <c r="B114" s="53"/>
      <c r="C114" s="60" t="s">
        <v>86</v>
      </c>
      <c r="D114" s="57"/>
      <c r="E114" s="57"/>
      <c r="F114" s="53"/>
      <c r="G114" s="54"/>
      <c r="H114" s="53"/>
      <c r="I114" s="53"/>
    </row>
    <row r="115" spans="1:10" x14ac:dyDescent="0.2">
      <c r="A115" s="53"/>
      <c r="B115" s="53"/>
      <c r="C115" s="57" t="s">
        <v>59</v>
      </c>
      <c r="D115" s="57" t="str">
        <f>'6 Mile Final'!G59&amp;" "&amp;'6 Mile Final'!H59</f>
        <v>Dan Whitehead</v>
      </c>
      <c r="E115" s="57" t="str">
        <f>'6 Mile Final'!I59</f>
        <v>Deeside Runners</v>
      </c>
      <c r="F115" s="53"/>
      <c r="G115" s="54"/>
      <c r="H115" s="53"/>
    </row>
    <row r="116" spans="1:10" x14ac:dyDescent="0.2">
      <c r="A116" s="53"/>
      <c r="B116" s="53"/>
      <c r="C116" s="57" t="s">
        <v>64</v>
      </c>
      <c r="D116" s="57" t="str">
        <f>'6 Mile Final'!G60&amp;" "&amp;'6 Mile Final'!H60</f>
        <v>Jamie Ross</v>
      </c>
      <c r="E116" s="57" t="str">
        <f>'6 Mile Final'!I60</f>
        <v>Deeside Runners</v>
      </c>
      <c r="F116" s="53"/>
      <c r="G116" s="54"/>
      <c r="H116" s="53"/>
    </row>
    <row r="117" spans="1:10" x14ac:dyDescent="0.2">
      <c r="A117" s="53"/>
      <c r="B117" s="53"/>
      <c r="C117" s="57" t="s">
        <v>61</v>
      </c>
      <c r="D117" s="57" t="str">
        <f>'6 Mile Final'!G61&amp;" "&amp;'6 Mile Final'!H61</f>
        <v>Ewan Murray</v>
      </c>
      <c r="E117" s="57" t="str">
        <f>'6 Mile Final'!I61</f>
        <v>Unattached</v>
      </c>
      <c r="F117" s="53"/>
      <c r="G117" s="54"/>
      <c r="H117" s="53"/>
    </row>
    <row r="118" spans="1:10" x14ac:dyDescent="0.2">
      <c r="A118" s="53"/>
      <c r="B118" s="53"/>
      <c r="C118" s="53"/>
      <c r="D118" s="53"/>
      <c r="E118" s="53"/>
      <c r="F118" s="53"/>
      <c r="G118" s="54"/>
      <c r="H118" s="53"/>
      <c r="I118" s="53"/>
      <c r="J118" s="53"/>
    </row>
    <row r="119" spans="1:10" x14ac:dyDescent="0.2">
      <c r="A119" s="53"/>
      <c r="B119" s="53"/>
      <c r="C119" s="53"/>
      <c r="D119" s="53"/>
      <c r="E119" s="53"/>
      <c r="F119" s="53"/>
      <c r="G119" s="64"/>
      <c r="H119" s="53"/>
      <c r="I119" s="53"/>
      <c r="J119" s="53"/>
    </row>
  </sheetData>
  <mergeCells count="1">
    <mergeCell ref="C4:E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TAT Final</vt:lpstr>
      <vt:lpstr>U11 Final</vt:lpstr>
      <vt:lpstr>2 Mile Final</vt:lpstr>
      <vt:lpstr>3 Mile Final</vt:lpstr>
      <vt:lpstr>6 Mile Final</vt:lpstr>
      <vt:lpstr>Summary</vt:lpstr>
      <vt:lpstr>'2 Mile Final'!Print_Area</vt:lpstr>
      <vt:lpstr>'TAT Final'!Print_Area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Stewart</dc:creator>
  <cp:lastModifiedBy>User</cp:lastModifiedBy>
  <cp:lastPrinted>2018-11-04T14:45:06Z</cp:lastPrinted>
  <dcterms:created xsi:type="dcterms:W3CDTF">2001-08-24T17:08:45Z</dcterms:created>
  <dcterms:modified xsi:type="dcterms:W3CDTF">2018-11-06T11:21:22Z</dcterms:modified>
</cp:coreProperties>
</file>